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40" windowWidth="15450" windowHeight="7410" tabRatio="837"/>
  </bookViews>
  <sheets>
    <sheet name="Звіт Фін план" sheetId="20" r:id="rId1"/>
    <sheet name="Лист1" sheetId="2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'Звіт Фін план'!$32:$34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'Звіт Фін план'!$A$1:$G$116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44525" fullCalcOnLoad="1"/>
</workbook>
</file>

<file path=xl/calcChain.xml><?xml version="1.0" encoding="utf-8"?>
<calcChain xmlns="http://schemas.openxmlformats.org/spreadsheetml/2006/main">
  <c r="C107" i="20"/>
  <c r="C108"/>
  <c r="C75"/>
  <c r="C61"/>
  <c r="C49"/>
  <c r="C43"/>
  <c r="C39"/>
  <c r="F44"/>
  <c r="F49"/>
  <c r="E49"/>
  <c r="D49"/>
  <c r="F84"/>
  <c r="F61"/>
  <c r="E61"/>
  <c r="F75"/>
  <c r="D75"/>
  <c r="D107"/>
  <c r="D61"/>
  <c r="D43"/>
  <c r="F43"/>
  <c r="F82"/>
  <c r="F81"/>
  <c r="F89"/>
  <c r="F107"/>
  <c r="C84"/>
  <c r="C83"/>
  <c r="C82"/>
  <c r="C81"/>
  <c r="D84"/>
  <c r="D82"/>
  <c r="D81"/>
  <c r="E89"/>
  <c r="E75"/>
  <c r="E107"/>
  <c r="E84"/>
  <c r="E83"/>
  <c r="E82"/>
  <c r="E81"/>
  <c r="D102"/>
  <c r="C102"/>
  <c r="F102"/>
  <c r="G102"/>
  <c r="E102"/>
  <c r="D97"/>
  <c r="C97"/>
  <c r="F97"/>
  <c r="G97"/>
  <c r="E97"/>
  <c r="D89"/>
  <c r="F80"/>
  <c r="F85"/>
  <c r="E80"/>
  <c r="D80"/>
  <c r="D85"/>
  <c r="D108"/>
  <c r="C80"/>
  <c r="C85"/>
  <c r="E85"/>
  <c r="E108"/>
  <c r="E109"/>
  <c r="D109"/>
  <c r="F108"/>
  <c r="F109"/>
</calcChain>
</file>

<file path=xl/sharedStrings.xml><?xml version="1.0" encoding="utf-8"?>
<sst xmlns="http://schemas.openxmlformats.org/spreadsheetml/2006/main" count="132" uniqueCount="122">
  <si>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</si>
  <si>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</si>
  <si>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</si>
  <si>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Витрати на оплату праці</t>
  </si>
  <si>
    <t>Відрахування на соціальні заходи</t>
  </si>
  <si>
    <t>за ЗКГНГ</t>
  </si>
  <si>
    <t>за СПОДУ</t>
  </si>
  <si>
    <t xml:space="preserve">за  КВЕД  </t>
  </si>
  <si>
    <t xml:space="preserve">Код рядка </t>
  </si>
  <si>
    <t>Усього доходів</t>
  </si>
  <si>
    <t>Інші операційні витрати</t>
  </si>
  <si>
    <t>придбання (виготовлення) інших необоротних матеріальних активів</t>
  </si>
  <si>
    <t>витрати на службові відрядження</t>
  </si>
  <si>
    <t>модернізація, модифікація (добудова, дообладнання, реконструкція) основних засобів</t>
  </si>
  <si>
    <t>інші адміністративні витрати (розшифрувати)</t>
  </si>
  <si>
    <t>Усього витрат</t>
  </si>
  <si>
    <t>за КОАТУУ</t>
  </si>
  <si>
    <t>за КОПФГ</t>
  </si>
  <si>
    <t xml:space="preserve">за ЄДРПОУ </t>
  </si>
  <si>
    <t>Собівартість реалізованої продукції (товарів, робіт, послуг)</t>
  </si>
  <si>
    <t>Стандарти звітності П(с)БОУ</t>
  </si>
  <si>
    <t>Стандарти звітності МСФЗ</t>
  </si>
  <si>
    <t>Адміністративні витрати, у тому числі:</t>
  </si>
  <si>
    <t xml:space="preserve">                                (посада)</t>
  </si>
  <si>
    <t>_________________________</t>
  </si>
  <si>
    <t>Коди</t>
  </si>
  <si>
    <t>Найменування показника</t>
  </si>
  <si>
    <t xml:space="preserve">               (підпис)</t>
  </si>
  <si>
    <t>капітальний ремонт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</si>
  <si>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</si>
  <si>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</si>
  <si>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витрати (розшифрувати)</t>
  </si>
  <si>
    <t>витрати на зв’язок та інтернет</t>
  </si>
  <si>
    <t>Витрати на водопостачання та водовідведення</t>
  </si>
  <si>
    <t>Витрати на природній газ</t>
  </si>
  <si>
    <t>Витрати на комунальні послуги та енергоносії, в т.ч.:</t>
  </si>
  <si>
    <t>Витрати на тверде паливо</t>
  </si>
  <si>
    <t>Витрати на послуги, матеріали та сировину, в т. ч.:</t>
  </si>
  <si>
    <t>витрати на обслуговування оргтехніки</t>
  </si>
  <si>
    <t>Інші доходи від операційної діяльності, в т.ч.:</t>
  </si>
  <si>
    <t>I. Фінансові результати</t>
  </si>
  <si>
    <t>Дохід (виручка) від реалізації продукції (товарів, робіт, послуг)</t>
  </si>
  <si>
    <t>Дохід з місцевого бюджету цільового фінансування на оплату комунальних послуг та енергоносіїв, товарів, робіт та послуг</t>
  </si>
  <si>
    <t>Дохід з місцевого бюджету за цільовими програмами, у тому числі:</t>
  </si>
  <si>
    <t>тис. грн.</t>
  </si>
  <si>
    <t>Витрати на паливо-мастильні матеріали</t>
  </si>
  <si>
    <t>Амортизація</t>
  </si>
  <si>
    <t xml:space="preserve">амортизація </t>
  </si>
  <si>
    <t>витрати на оплату праці</t>
  </si>
  <si>
    <t>відрахування на соціальні заходи</t>
  </si>
  <si>
    <t>дохід від операційної оренди активів</t>
  </si>
  <si>
    <t>дохід від реалізації необоротних активів</t>
  </si>
  <si>
    <t>Витрати по виконанню цільових програм</t>
  </si>
  <si>
    <t>Капітальні інвестиції, усього, у тому числі:</t>
  </si>
  <si>
    <t>Інші витрати від операційної діяльності (розшифрувати)</t>
  </si>
  <si>
    <t>Доходи і витрати від операційної діяльності (деталізація)</t>
  </si>
  <si>
    <t>ІІ. Елементи операційних витрат</t>
  </si>
  <si>
    <t>Матеріальні затрати</t>
  </si>
  <si>
    <t>витрати на охорону праці та навчання працівників</t>
  </si>
  <si>
    <t>Разом (сума рядків 400 - 440)</t>
  </si>
  <si>
    <t>доходи з місцевого бюджету цільового фінансування по капітальних видатках</t>
  </si>
  <si>
    <t>ІІІ. Інвестиційна діяльність</t>
  </si>
  <si>
    <t>Нерозподілені доходи</t>
  </si>
  <si>
    <t>медикаменти та перев’язувальні матеріали</t>
  </si>
  <si>
    <t>ІV. Фінансова діяльність</t>
  </si>
  <si>
    <t>Доходи від інвестиційної діяльності, у т.ч.: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</si>
  <si>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</si>
  <si>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</si>
  <si>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</si>
  <si>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</si>
  <si>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</si>
  <si>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</si>
  <si>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витрати на придбання та супровід програмного забезпечення</t>
  </si>
  <si>
    <t>юридичні та нотаріальні послуги</t>
  </si>
  <si>
    <t xml:space="preserve">витрати на страхові послуги </t>
  </si>
  <si>
    <t>витрати на канцтовари, офісне приладдя та устаткування</t>
  </si>
  <si>
    <t>ремонт та запасні частини до транспортних засобів</t>
  </si>
  <si>
    <t>витрати на культурно-масові заходи</t>
  </si>
  <si>
    <t>ЗВІТ</t>
  </si>
  <si>
    <t xml:space="preserve">ПРО ВИКОНАННЯ ФІНАНСОВОГО ПЛАНУ ПІДПРИЄМСТВА </t>
  </si>
  <si>
    <t>(квартал, рік)</t>
  </si>
  <si>
    <t>виконання фінансового плану підприємства</t>
  </si>
  <si>
    <t>Факт наростаючим підсумком з початку року</t>
  </si>
  <si>
    <t>минулий рік</t>
  </si>
  <si>
    <t>поточний рік</t>
  </si>
  <si>
    <t>Звітний період (квартал, рік)</t>
  </si>
  <si>
    <t>план</t>
  </si>
  <si>
    <t>факт</t>
  </si>
  <si>
    <t>виконання, %</t>
  </si>
  <si>
    <t>"ПОГОДЖЕНО"</t>
  </si>
  <si>
    <t>"ЗАТВЕРДЖЕНО"</t>
  </si>
  <si>
    <t>Додаток 2</t>
  </si>
  <si>
    <t>86.10</t>
  </si>
  <si>
    <r>
      <t xml:space="preserve">Організаційно-правова форма </t>
    </r>
    <r>
      <rPr>
        <b/>
        <sz val="14"/>
        <rFont val="Times New Roman"/>
        <family val="1"/>
        <charset val="204"/>
      </rPr>
      <t xml:space="preserve"> Комунальна організація</t>
    </r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</si>
  <si>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Міністерство охорони здоров’я</t>
    </r>
  </si>
  <si>
    <r>
      <t xml:space="preserve">Галузь  </t>
    </r>
    <r>
      <rPr>
        <b/>
        <sz val="14"/>
        <rFont val="Times New Roman"/>
        <family val="1"/>
        <charset val="204"/>
      </rPr>
      <t xml:space="preserve">Охорона здоров’я  </t>
    </r>
    <r>
      <rPr>
        <sz val="14"/>
        <rFont val="Times New Roman"/>
        <family val="1"/>
        <charset val="204"/>
      </rPr>
      <t xml:space="preserve"> </t>
    </r>
  </si>
  <si>
    <r>
      <t xml:space="preserve">Вид економічної діяльності    </t>
    </r>
    <r>
      <rPr>
        <b/>
        <sz val="14"/>
        <rFont val="Times New Roman"/>
        <family val="1"/>
        <charset val="204"/>
      </rPr>
      <t>Загальна медична практика</t>
    </r>
  </si>
  <si>
    <r>
      <t xml:space="preserve">Одиниця виміру, </t>
    </r>
    <r>
      <rPr>
        <b/>
        <sz val="14"/>
        <rFont val="Times New Roman"/>
        <family val="1"/>
        <charset val="204"/>
      </rPr>
      <t>тис.грн.</t>
    </r>
  </si>
  <si>
    <r>
      <t xml:space="preserve">Форма власності  </t>
    </r>
    <r>
      <rPr>
        <b/>
        <sz val="14"/>
        <rFont val="Times New Roman"/>
        <family val="1"/>
        <charset val="204"/>
      </rPr>
      <t xml:space="preserve"> Комунальна</t>
    </r>
  </si>
  <si>
    <r>
      <t xml:space="preserve">Місцезнаходження  </t>
    </r>
    <r>
      <rPr>
        <b/>
        <sz val="14"/>
        <rFont val="Times New Roman"/>
        <family val="1"/>
        <charset val="204"/>
      </rPr>
      <t>вулиця Гетьмана І.Мазепи, 9, смт.Коломак, Харківська область, 63100</t>
    </r>
  </si>
  <si>
    <r>
      <t xml:space="preserve">Телефон  </t>
    </r>
    <r>
      <rPr>
        <b/>
        <sz val="14"/>
        <rFont val="Times New Roman"/>
        <family val="1"/>
        <charset val="204"/>
      </rPr>
      <t>5-61-91, 5-61-31</t>
    </r>
  </si>
  <si>
    <t>Витрати на теплопостачання</t>
  </si>
  <si>
    <r>
      <t>Головний лікар</t>
    </r>
    <r>
      <rPr>
        <sz val="14"/>
        <rFont val="Times New Roman"/>
        <family val="1"/>
        <charset val="204"/>
      </rPr>
      <t>_____________</t>
    </r>
  </si>
  <si>
    <r>
      <t>Головний бухгалтер</t>
    </r>
    <r>
      <rPr>
        <sz val="14"/>
        <rFont val="Times New Roman"/>
        <family val="1"/>
        <charset val="204"/>
      </rPr>
      <t>_____________</t>
    </r>
  </si>
  <si>
    <t xml:space="preserve">до Порядку про складання, затвердження та контролю </t>
  </si>
  <si>
    <r>
      <t xml:space="preserve">Підприємство    </t>
    </r>
    <r>
      <rPr>
        <b/>
        <sz val="14"/>
        <rFont val="Times New Roman"/>
        <family val="1"/>
        <charset val="204"/>
      </rPr>
      <t xml:space="preserve">Комунальне некомерційне підприємство "Коломацька районна лікарня" Коломацької селищної ради </t>
    </r>
  </si>
  <si>
    <r>
      <t xml:space="preserve">Територія  </t>
    </r>
    <r>
      <rPr>
        <b/>
        <sz val="14"/>
        <rFont val="Times New Roman"/>
        <family val="1"/>
        <charset val="204"/>
      </rPr>
      <t>вулиця Гетьмана І.Мазепи, 9, смт.Коломак, Харківська область, 63101</t>
    </r>
  </si>
  <si>
    <t>Середньооблікова кількість штатних працівників   22</t>
  </si>
  <si>
    <r>
      <t xml:space="preserve">Керівник  </t>
    </r>
    <r>
      <rPr>
        <b/>
        <sz val="14"/>
        <rFont val="Times New Roman"/>
        <family val="1"/>
        <charset val="204"/>
      </rPr>
      <t xml:space="preserve"> Тимченко Людмила Сергіївна</t>
    </r>
  </si>
  <si>
    <t>Л.С.Тимченко</t>
  </si>
  <si>
    <t>В.П.Філоненко</t>
  </si>
  <si>
    <t>Дохід від медичної субвенції</t>
  </si>
  <si>
    <t>Дохідї  на здійснення підтримки окремих закладів та заходів у системі охорони здоров’я (ковіт,245т)</t>
  </si>
  <si>
    <t>"____" ___________ 2021 р.</t>
  </si>
  <si>
    <t>"____" _______________ 2021р.</t>
  </si>
  <si>
    <t>господарчі товари та інвентар</t>
  </si>
  <si>
    <t>Програма розвитку охорони здоров’я населення територіальної громади селища Коломак та удосконалення медичної допомоги на засадах сімейної медицини на період 2021- 2023 роки.</t>
  </si>
  <si>
    <t>Володимир ГУРТОВИЙ</t>
  </si>
  <si>
    <r>
      <t>_____________________</t>
    </r>
    <r>
      <rPr>
        <u/>
        <sz val="14"/>
        <rFont val="Times New Roman"/>
        <family val="1"/>
        <charset val="204"/>
      </rPr>
      <t>Оксана КОЛЄСНІК</t>
    </r>
  </si>
  <si>
    <t>Начальник відділу фінансів Коломацької селищної ради</t>
  </si>
  <si>
    <t xml:space="preserve">Голова Коломацької селищної ради </t>
  </si>
  <si>
    <t>за IV квартал 2021 року</t>
  </si>
</sst>
</file>

<file path=xl/styles.xml><?xml version="1.0" encoding="utf-8"?>
<styleSheet xmlns="http://schemas.openxmlformats.org/spreadsheetml/2006/main">
  <numFmts count="13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_-* #,##0.00_₴_-;\-* #,##0.00_₴_-;_-* &quot;-&quot;??_₴_-;_-@_-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_(* #,##0.0_);_(* \(#,##0.0\);_(* &quot;-&quot;_);_(@_)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2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11" fillId="10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1" applyNumberFormat="0" applyAlignment="0" applyProtection="0"/>
    <xf numFmtId="0" fontId="19" fillId="21" borderId="2" applyNumberFormat="0" applyAlignment="0" applyProtection="0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7" fontId="9" fillId="0" borderId="0" applyFont="0" applyFill="0" applyBorder="0" applyAlignment="0" applyProtection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 applyNumberFormat="0" applyFill="0" applyBorder="0" applyAlignment="0" applyProtection="0"/>
    <xf numFmtId="170" fontId="31" fillId="0" borderId="0" applyAlignment="0">
      <alignment wrapText="1"/>
    </xf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 applyNumberFormat="0" applyFill="0" applyAlignment="0" applyProtection="0"/>
    <xf numFmtId="0" fontId="21" fillId="23" borderId="0" applyNumberFormat="0" applyBorder="0" applyAlignment="0" applyProtection="0"/>
    <xf numFmtId="0" fontId="9" fillId="0" borderId="0"/>
    <xf numFmtId="0" fontId="9" fillId="0" borderId="0"/>
    <xf numFmtId="0" fontId="2" fillId="24" borderId="9" applyNumberFormat="0" applyFont="0" applyAlignment="0" applyProtection="0"/>
    <xf numFmtId="4" fontId="45" fillId="25" borderId="3">
      <alignment horizontal="right" vertical="center"/>
      <protection locked="0"/>
    </xf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0" fontId="13" fillId="20" borderId="10" applyNumberFormat="0" applyAlignment="0" applyProtection="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1" applyNumberFormat="0" applyAlignment="0" applyProtection="0"/>
    <xf numFmtId="0" fontId="12" fillId="7" borderId="1" applyNumberFormat="0" applyAlignment="0" applyProtection="0"/>
    <xf numFmtId="0" fontId="47" fillId="20" borderId="10" applyNumberFormat="0" applyAlignment="0" applyProtection="0"/>
    <xf numFmtId="0" fontId="13" fillId="20" borderId="10" applyNumberFormat="0" applyAlignment="0" applyProtection="0"/>
    <xf numFmtId="0" fontId="48" fillId="20" borderId="1" applyNumberFormat="0" applyAlignment="0" applyProtection="0"/>
    <xf numFmtId="0" fontId="14" fillId="20" borderId="1" applyNumberFormat="0" applyAlignment="0" applyProtection="0"/>
    <xf numFmtId="171" fontId="9" fillId="0" borderId="0" applyFont="0" applyFill="0" applyBorder="0" applyAlignment="0" applyProtection="0"/>
    <xf numFmtId="0" fontId="49" fillId="0" borderId="4" applyNumberFormat="0" applyFill="0" applyAlignment="0" applyProtection="0"/>
    <xf numFmtId="0" fontId="15" fillId="0" borderId="4" applyNumberFormat="0" applyFill="0" applyAlignment="0" applyProtection="0"/>
    <xf numFmtId="0" fontId="50" fillId="0" borderId="5" applyNumberFormat="0" applyFill="0" applyAlignment="0" applyProtection="0"/>
    <xf numFmtId="0" fontId="16" fillId="0" borderId="5" applyNumberFormat="0" applyFill="0" applyAlignment="0" applyProtection="0"/>
    <xf numFmtId="0" fontId="51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8" fillId="0" borderId="11" applyNumberFormat="0" applyFill="0" applyAlignment="0" applyProtection="0"/>
    <xf numFmtId="0" fontId="53" fillId="21" borderId="2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21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9" fillId="0" borderId="0"/>
    <xf numFmtId="0" fontId="2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 applyNumberFormat="0" applyBorder="0" applyAlignment="0" applyProtection="0"/>
    <xf numFmtId="0" fontId="22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4" borderId="9" applyNumberFormat="0" applyFont="0" applyAlignment="0" applyProtection="0"/>
    <xf numFmtId="0" fontId="9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24" fillId="0" borderId="8" applyNumberFormat="0" applyFill="0" applyAlignment="0" applyProtection="0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2" fontId="61" fillId="0" borderId="0" applyFont="0" applyFill="0" applyBorder="0" applyAlignment="0" applyProtection="0"/>
    <xf numFmtId="173" fontId="6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2" fillId="4" borderId="0" applyNumberFormat="0" applyBorder="0" applyAlignment="0" applyProtection="0"/>
    <xf numFmtId="0" fontId="26" fillId="4" borderId="0" applyNumberFormat="0" applyBorder="0" applyAlignment="0" applyProtection="0"/>
    <xf numFmtId="175" fontId="63" fillId="22" borderId="12" applyFill="0" applyBorder="0">
      <alignment horizontal="center" vertical="center" wrapText="1"/>
      <protection locked="0"/>
    </xf>
    <xf numFmtId="170" fontId="64" fillId="0" borderId="0">
      <alignment wrapText="1"/>
    </xf>
    <xf numFmtId="170" fontId="31" fillId="0" borderId="0">
      <alignment wrapText="1"/>
    </xf>
  </cellStyleXfs>
  <cellXfs count="77">
    <xf numFmtId="0" fontId="0" fillId="0" borderId="0" xfId="0"/>
    <xf numFmtId="0" fontId="5" fillId="22" borderId="0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left" vertical="center" wrapText="1"/>
    </xf>
    <xf numFmtId="0" fontId="5" fillId="22" borderId="3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left" vertical="center" wrapText="1"/>
    </xf>
    <xf numFmtId="0" fontId="5" fillId="22" borderId="3" xfId="0" applyFont="1" applyFill="1" applyBorder="1" applyAlignment="1">
      <alignment vertical="center"/>
    </xf>
    <xf numFmtId="0" fontId="5" fillId="22" borderId="13" xfId="0" applyFont="1" applyFill="1" applyBorder="1" applyAlignment="1">
      <alignment vertical="center" wrapText="1"/>
    </xf>
    <xf numFmtId="0" fontId="5" fillId="22" borderId="15" xfId="0" applyFont="1" applyFill="1" applyBorder="1" applyAlignment="1">
      <alignment vertical="center"/>
    </xf>
    <xf numFmtId="0" fontId="5" fillId="22" borderId="3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vertical="center" wrapText="1"/>
    </xf>
    <xf numFmtId="0" fontId="5" fillId="22" borderId="16" xfId="0" applyFont="1" applyFill="1" applyBorder="1" applyAlignment="1">
      <alignment vertical="center" wrapText="1"/>
    </xf>
    <xf numFmtId="0" fontId="5" fillId="22" borderId="16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horizontal="center" vertical="center" wrapText="1"/>
    </xf>
    <xf numFmtId="0" fontId="5" fillId="22" borderId="15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 wrapText="1" shrinkToFit="1"/>
    </xf>
    <xf numFmtId="0" fontId="4" fillId="22" borderId="0" xfId="0" applyFont="1" applyFill="1" applyBorder="1" applyAlignment="1">
      <alignment vertical="center"/>
    </xf>
    <xf numFmtId="0" fontId="5" fillId="22" borderId="3" xfId="0" applyFont="1" applyFill="1" applyBorder="1" applyAlignment="1">
      <alignment horizontal="left" vertical="center" wrapText="1"/>
    </xf>
    <xf numFmtId="0" fontId="5" fillId="22" borderId="3" xfId="0" quotePrefix="1" applyFont="1" applyFill="1" applyBorder="1" applyAlignment="1">
      <alignment horizontal="center" vertical="center"/>
    </xf>
    <xf numFmtId="172" fontId="5" fillId="22" borderId="3" xfId="0" applyNumberFormat="1" applyFont="1" applyFill="1" applyBorder="1" applyAlignment="1">
      <alignment horizontal="center" vertical="center" wrapText="1"/>
    </xf>
    <xf numFmtId="176" fontId="5" fillId="22" borderId="3" xfId="0" applyNumberFormat="1" applyFont="1" applyFill="1" applyBorder="1" applyAlignment="1">
      <alignment horizontal="center" vertical="center" wrapText="1"/>
    </xf>
    <xf numFmtId="0" fontId="6" fillId="22" borderId="3" xfId="0" applyFont="1" applyFill="1" applyBorder="1" applyAlignment="1">
      <alignment horizontal="left" vertical="center" wrapText="1"/>
    </xf>
    <xf numFmtId="0" fontId="6" fillId="22" borderId="3" xfId="0" quotePrefix="1" applyFont="1" applyFill="1" applyBorder="1" applyAlignment="1">
      <alignment horizontal="center" vertical="center"/>
    </xf>
    <xf numFmtId="0" fontId="5" fillId="22" borderId="0" xfId="0" applyFont="1" applyFill="1" applyAlignment="1">
      <alignment vertical="center"/>
    </xf>
    <xf numFmtId="0" fontId="6" fillId="22" borderId="3" xfId="0" applyFont="1" applyFill="1" applyBorder="1" applyAlignment="1">
      <alignment horizontal="center" vertical="center" wrapText="1"/>
    </xf>
    <xf numFmtId="172" fontId="5" fillId="22" borderId="0" xfId="0" applyNumberFormat="1" applyFont="1" applyFill="1" applyAlignment="1">
      <alignment vertical="center"/>
    </xf>
    <xf numFmtId="0" fontId="6" fillId="22" borderId="3" xfId="0" applyFont="1" applyFill="1" applyBorder="1" applyAlignment="1">
      <alignment horizontal="center" vertical="center"/>
    </xf>
    <xf numFmtId="0" fontId="5" fillId="22" borderId="3" xfId="0" quotePrefix="1" applyNumberFormat="1" applyFont="1" applyFill="1" applyBorder="1" applyAlignment="1">
      <alignment horizontal="center" vertical="center" wrapText="1"/>
    </xf>
    <xf numFmtId="176" fontId="4" fillId="22" borderId="3" xfId="0" applyNumberFormat="1" applyFont="1" applyFill="1" applyBorder="1" applyAlignment="1">
      <alignment horizontal="center" vertical="center" wrapText="1"/>
    </xf>
    <xf numFmtId="0" fontId="6" fillId="22" borderId="3" xfId="0" applyNumberFormat="1" applyFont="1" applyFill="1" applyBorder="1" applyAlignment="1">
      <alignment horizontal="center" vertical="center" wrapText="1"/>
    </xf>
    <xf numFmtId="0" fontId="6" fillId="22" borderId="3" xfId="0" quotePrefix="1" applyNumberFormat="1" applyFont="1" applyFill="1" applyBorder="1" applyAlignment="1">
      <alignment horizontal="center" vertical="center" wrapText="1"/>
    </xf>
    <xf numFmtId="0" fontId="6" fillId="22" borderId="3" xfId="0" applyNumberFormat="1" applyFont="1" applyFill="1" applyBorder="1" applyAlignment="1">
      <alignment horizontal="center" vertical="center"/>
    </xf>
    <xf numFmtId="0" fontId="5" fillId="22" borderId="3" xfId="0" applyNumberFormat="1" applyFont="1" applyFill="1" applyBorder="1" applyAlignment="1">
      <alignment horizontal="center" vertical="center"/>
    </xf>
    <xf numFmtId="0" fontId="4" fillId="22" borderId="3" xfId="0" quotePrefix="1" applyFont="1" applyFill="1" applyBorder="1" applyAlignment="1">
      <alignment horizontal="center" vertical="center"/>
    </xf>
    <xf numFmtId="0" fontId="5" fillId="22" borderId="0" xfId="0" quotePrefix="1" applyFont="1" applyFill="1" applyBorder="1" applyAlignment="1">
      <alignment horizontal="center" vertical="center"/>
    </xf>
    <xf numFmtId="172" fontId="5" fillId="22" borderId="0" xfId="0" applyNumberFormat="1" applyFont="1" applyFill="1" applyBorder="1" applyAlignment="1">
      <alignment horizontal="center" vertical="center" wrapText="1"/>
    </xf>
    <xf numFmtId="169" fontId="5" fillId="22" borderId="0" xfId="0" applyNumberFormat="1" applyFont="1" applyFill="1" applyBorder="1" applyAlignment="1">
      <alignment horizontal="center" vertical="center" wrapText="1"/>
    </xf>
    <xf numFmtId="169" fontId="5" fillId="22" borderId="0" xfId="0" applyNumberFormat="1" applyFont="1" applyFill="1" applyBorder="1" applyAlignment="1">
      <alignment horizontal="right" vertical="center" wrapText="1"/>
    </xf>
    <xf numFmtId="0" fontId="4" fillId="22" borderId="0" xfId="0" applyFont="1" applyFill="1" applyBorder="1" applyAlignment="1">
      <alignment horizontal="left" vertical="center" wrapText="1"/>
    </xf>
    <xf numFmtId="169" fontId="6" fillId="22" borderId="0" xfId="0" applyNumberFormat="1" applyFont="1" applyFill="1" applyBorder="1" applyAlignment="1">
      <alignment vertical="center"/>
    </xf>
    <xf numFmtId="0" fontId="5" fillId="22" borderId="0" xfId="0" applyFont="1" applyFill="1" applyBorder="1" applyAlignment="1">
      <alignment horizontal="left" vertical="center"/>
    </xf>
    <xf numFmtId="0" fontId="5" fillId="22" borderId="0" xfId="0" applyFont="1" applyFill="1" applyAlignment="1">
      <alignment horizontal="left" vertical="center"/>
    </xf>
    <xf numFmtId="0" fontId="5" fillId="22" borderId="0" xfId="0" applyFont="1" applyFill="1" applyAlignment="1">
      <alignment horizontal="center" vertical="center"/>
    </xf>
    <xf numFmtId="0" fontId="5" fillId="22" borderId="0" xfId="0" applyFont="1" applyFill="1" applyBorder="1" applyAlignment="1">
      <alignment vertical="center" wrapText="1"/>
    </xf>
    <xf numFmtId="0" fontId="4" fillId="22" borderId="3" xfId="0" applyFont="1" applyFill="1" applyBorder="1" applyAlignment="1">
      <alignment horizontal="left" vertical="center" wrapText="1"/>
    </xf>
    <xf numFmtId="169" fontId="5" fillId="22" borderId="3" xfId="0" applyNumberFormat="1" applyFont="1" applyFill="1" applyBorder="1" applyAlignment="1">
      <alignment horizontal="center" vertical="center" wrapText="1"/>
    </xf>
    <xf numFmtId="169" fontId="4" fillId="22" borderId="3" xfId="0" applyNumberFormat="1" applyFont="1" applyFill="1" applyBorder="1" applyAlignment="1">
      <alignment horizontal="center" vertical="center" wrapText="1"/>
    </xf>
    <xf numFmtId="4" fontId="5" fillId="22" borderId="3" xfId="0" applyNumberFormat="1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left" vertical="center"/>
    </xf>
    <xf numFmtId="0" fontId="5" fillId="22" borderId="13" xfId="0" applyFont="1" applyFill="1" applyBorder="1" applyAlignment="1">
      <alignment horizontal="left" vertical="center" wrapText="1"/>
    </xf>
    <xf numFmtId="0" fontId="5" fillId="22" borderId="0" xfId="0" applyFont="1" applyFill="1" applyBorder="1" applyAlignment="1">
      <alignment horizontal="center" vertical="center"/>
    </xf>
    <xf numFmtId="0" fontId="5" fillId="22" borderId="3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2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22" borderId="17" xfId="0" applyFont="1" applyFill="1" applyBorder="1" applyAlignment="1">
      <alignment horizontal="right" vertical="center"/>
    </xf>
    <xf numFmtId="0" fontId="4" fillId="22" borderId="0" xfId="0" applyFont="1" applyFill="1" applyBorder="1" applyAlignment="1">
      <alignment horizontal="center" vertical="center"/>
    </xf>
    <xf numFmtId="0" fontId="5" fillId="22" borderId="3" xfId="0" applyFont="1" applyFill="1" applyBorder="1" applyAlignment="1">
      <alignment horizontal="center" vertical="center" wrapText="1"/>
    </xf>
    <xf numFmtId="0" fontId="65" fillId="22" borderId="0" xfId="0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>
      <alignment horizontal="center" vertical="center" wrapText="1"/>
    </xf>
    <xf numFmtId="0" fontId="5" fillId="22" borderId="16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22" borderId="16" xfId="0" applyFill="1" applyBorder="1" applyAlignment="1">
      <alignment horizontal="left" vertical="center" wrapText="1"/>
    </xf>
    <xf numFmtId="0" fontId="5" fillId="22" borderId="0" xfId="0" applyFont="1" applyFill="1" applyAlignment="1">
      <alignment horizontal="center" vertical="center"/>
    </xf>
    <xf numFmtId="169" fontId="5" fillId="22" borderId="0" xfId="0" applyNumberFormat="1" applyFont="1" applyFill="1" applyBorder="1" applyAlignment="1">
      <alignment horizontal="left" vertical="center" wrapText="1"/>
    </xf>
    <xf numFmtId="0" fontId="5" fillId="22" borderId="17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left" vertical="center" wrapText="1"/>
    </xf>
    <xf numFmtId="0" fontId="4" fillId="22" borderId="13" xfId="0" applyFont="1" applyFill="1" applyBorder="1" applyAlignment="1">
      <alignment horizontal="left" vertical="center" wrapText="1"/>
    </xf>
    <xf numFmtId="0" fontId="4" fillId="22" borderId="16" xfId="0" applyFont="1" applyFill="1" applyBorder="1" applyAlignment="1">
      <alignment horizontal="left" vertical="center" wrapText="1"/>
    </xf>
    <xf numFmtId="0" fontId="4" fillId="22" borderId="3" xfId="0" applyFont="1" applyFill="1" applyBorder="1" applyAlignment="1">
      <alignment horizontal="left" vertical="center" wrapText="1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11/Downloads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323"/>
  <sheetViews>
    <sheetView tabSelected="1" view="pageBreakPreview" topLeftCell="A81" zoomScale="75" zoomScaleNormal="75" workbookViewId="0">
      <selection activeCell="E110" sqref="E110"/>
    </sheetView>
  </sheetViews>
  <sheetFormatPr defaultRowHeight="18.75"/>
  <cols>
    <col min="1" max="1" width="93.140625" style="1" customWidth="1"/>
    <col min="2" max="2" width="14.85546875" style="2" customWidth="1"/>
    <col min="3" max="3" width="23.42578125" style="2" customWidth="1"/>
    <col min="4" max="4" width="20.7109375" style="2" customWidth="1"/>
    <col min="5" max="6" width="19.140625" style="1" customWidth="1"/>
    <col min="7" max="7" width="19" style="1" customWidth="1"/>
    <col min="8" max="8" width="9.140625" style="1"/>
    <col min="9" max="9" width="9.7109375" style="1" bestFit="1" customWidth="1"/>
    <col min="10" max="16384" width="9.140625" style="1"/>
  </cols>
  <sheetData>
    <row r="1" spans="1:9">
      <c r="D1" s="1"/>
      <c r="E1" s="1" t="s">
        <v>91</v>
      </c>
    </row>
    <row r="2" spans="1:9">
      <c r="D2" s="1" t="s">
        <v>104</v>
      </c>
    </row>
    <row r="3" spans="1:9">
      <c r="D3" s="1" t="s">
        <v>81</v>
      </c>
    </row>
    <row r="6" spans="1:9">
      <c r="A6" s="1" t="s">
        <v>89</v>
      </c>
      <c r="E6" s="50" t="s">
        <v>90</v>
      </c>
      <c r="F6" s="50"/>
      <c r="G6" s="50"/>
      <c r="H6" s="52"/>
      <c r="I6" s="52"/>
    </row>
    <row r="7" spans="1:9">
      <c r="A7" s="1" t="s">
        <v>119</v>
      </c>
      <c r="E7" s="50" t="s">
        <v>120</v>
      </c>
      <c r="F7" s="50"/>
      <c r="G7" s="50"/>
    </row>
    <row r="8" spans="1:9">
      <c r="E8" s="50"/>
      <c r="F8" s="50"/>
      <c r="G8" s="50"/>
    </row>
    <row r="9" spans="1:9">
      <c r="A9" s="42" t="s">
        <v>118</v>
      </c>
      <c r="E9" s="60" t="s">
        <v>117</v>
      </c>
      <c r="F9" s="60"/>
      <c r="G9" s="60"/>
    </row>
    <row r="10" spans="1:9">
      <c r="A10" s="1" t="s">
        <v>114</v>
      </c>
      <c r="F10" s="1" t="s">
        <v>113</v>
      </c>
    </row>
    <row r="13" spans="1:9">
      <c r="B13" s="57"/>
      <c r="C13" s="57"/>
      <c r="D13" s="57"/>
      <c r="F13" s="53" t="s">
        <v>25</v>
      </c>
      <c r="G13" s="53"/>
    </row>
    <row r="14" spans="1:9">
      <c r="A14" s="54" t="s">
        <v>105</v>
      </c>
      <c r="B14" s="55"/>
      <c r="C14" s="55"/>
      <c r="D14" s="55"/>
      <c r="E14" s="56"/>
      <c r="F14" s="7" t="s">
        <v>18</v>
      </c>
      <c r="G14" s="5">
        <v>25188186</v>
      </c>
    </row>
    <row r="15" spans="1:9">
      <c r="A15" s="6" t="s">
        <v>93</v>
      </c>
      <c r="B15" s="51"/>
      <c r="C15" s="51"/>
      <c r="D15" s="51"/>
      <c r="E15" s="3"/>
      <c r="F15" s="7" t="s">
        <v>17</v>
      </c>
      <c r="G15" s="5"/>
    </row>
    <row r="16" spans="1:9">
      <c r="A16" s="54" t="s">
        <v>106</v>
      </c>
      <c r="B16" s="58"/>
      <c r="C16" s="58"/>
      <c r="D16" s="58"/>
      <c r="E16" s="59"/>
      <c r="F16" s="7" t="s">
        <v>16</v>
      </c>
      <c r="G16" s="5">
        <v>6323255100</v>
      </c>
    </row>
    <row r="17" spans="1:7" ht="19.5">
      <c r="A17" s="6" t="s">
        <v>94</v>
      </c>
      <c r="B17" s="51"/>
      <c r="C17" s="51"/>
      <c r="D17" s="51"/>
      <c r="E17" s="8"/>
      <c r="F17" s="7" t="s">
        <v>6</v>
      </c>
      <c r="G17" s="5"/>
    </row>
    <row r="18" spans="1:7">
      <c r="A18" s="6" t="s">
        <v>95</v>
      </c>
      <c r="B18" s="51"/>
      <c r="C18" s="51"/>
      <c r="D18" s="51"/>
      <c r="E18" s="8"/>
      <c r="F18" s="7" t="s">
        <v>5</v>
      </c>
      <c r="G18" s="5"/>
    </row>
    <row r="19" spans="1:7">
      <c r="A19" s="6" t="s">
        <v>96</v>
      </c>
      <c r="B19" s="51"/>
      <c r="C19" s="51"/>
      <c r="D19" s="51"/>
      <c r="E19" s="8"/>
      <c r="F19" s="9" t="s">
        <v>7</v>
      </c>
      <c r="G19" s="5" t="s">
        <v>92</v>
      </c>
    </row>
    <row r="20" spans="1:7">
      <c r="A20" s="6" t="s">
        <v>97</v>
      </c>
      <c r="B20" s="51"/>
      <c r="C20" s="51"/>
      <c r="D20" s="51"/>
      <c r="E20" s="51" t="s">
        <v>20</v>
      </c>
      <c r="F20" s="69"/>
      <c r="G20" s="10"/>
    </row>
    <row r="21" spans="1:7">
      <c r="A21" s="6" t="s">
        <v>98</v>
      </c>
      <c r="B21" s="51"/>
      <c r="C21" s="51"/>
      <c r="D21" s="51"/>
      <c r="E21" s="51" t="s">
        <v>21</v>
      </c>
      <c r="F21" s="69"/>
      <c r="G21" s="11"/>
    </row>
    <row r="22" spans="1:7">
      <c r="A22" s="6" t="s">
        <v>107</v>
      </c>
      <c r="B22" s="67"/>
      <c r="C22" s="67"/>
      <c r="D22" s="67"/>
      <c r="E22" s="8"/>
      <c r="F22" s="8"/>
      <c r="G22" s="12"/>
    </row>
    <row r="23" spans="1:7">
      <c r="A23" s="54" t="s">
        <v>99</v>
      </c>
      <c r="B23" s="68"/>
      <c r="C23" s="68"/>
      <c r="D23" s="68"/>
      <c r="E23" s="68"/>
      <c r="F23" s="3"/>
      <c r="G23" s="13"/>
    </row>
    <row r="24" spans="1:7">
      <c r="A24" s="6" t="s">
        <v>100</v>
      </c>
      <c r="B24" s="67"/>
      <c r="C24" s="67"/>
      <c r="D24" s="67"/>
      <c r="E24" s="8"/>
      <c r="F24" s="8"/>
      <c r="G24" s="12"/>
    </row>
    <row r="25" spans="1:7">
      <c r="A25" s="6" t="s">
        <v>108</v>
      </c>
      <c r="B25" s="67"/>
      <c r="C25" s="67"/>
      <c r="D25" s="67"/>
      <c r="E25" s="3"/>
      <c r="F25" s="3"/>
      <c r="G25" s="13"/>
    </row>
    <row r="26" spans="1:7">
      <c r="A26" s="4"/>
      <c r="B26" s="14"/>
      <c r="C26" s="14"/>
      <c r="D26" s="14"/>
    </row>
    <row r="27" spans="1:7">
      <c r="A27" s="61" t="s">
        <v>78</v>
      </c>
      <c r="B27" s="61"/>
      <c r="C27" s="61"/>
      <c r="D27" s="61"/>
      <c r="E27" s="61"/>
      <c r="F27" s="61"/>
      <c r="G27" s="61"/>
    </row>
    <row r="28" spans="1:7">
      <c r="A28" s="61" t="s">
        <v>79</v>
      </c>
      <c r="B28" s="61"/>
      <c r="C28" s="61"/>
      <c r="D28" s="61"/>
      <c r="E28" s="61"/>
      <c r="F28" s="61"/>
      <c r="G28" s="61"/>
    </row>
    <row r="29" spans="1:7">
      <c r="A29" s="64" t="s">
        <v>121</v>
      </c>
      <c r="B29" s="64"/>
      <c r="C29" s="64"/>
      <c r="D29" s="64"/>
      <c r="E29" s="64"/>
      <c r="F29" s="64"/>
      <c r="G29" s="64"/>
    </row>
    <row r="30" spans="1:7">
      <c r="A30" s="63" t="s">
        <v>80</v>
      </c>
      <c r="B30" s="63"/>
      <c r="C30" s="63"/>
      <c r="D30" s="63"/>
      <c r="E30" s="63"/>
      <c r="F30" s="63"/>
      <c r="G30" s="63"/>
    </row>
    <row r="31" spans="1:7">
      <c r="A31" s="15"/>
      <c r="B31" s="14"/>
      <c r="C31" s="15"/>
      <c r="D31" s="15"/>
      <c r="E31" s="15"/>
      <c r="F31" s="15"/>
      <c r="G31" s="15" t="s">
        <v>44</v>
      </c>
    </row>
    <row r="32" spans="1:7" ht="36" customHeight="1">
      <c r="A32" s="53" t="s">
        <v>26</v>
      </c>
      <c r="B32" s="62" t="s">
        <v>8</v>
      </c>
      <c r="C32" s="65" t="s">
        <v>82</v>
      </c>
      <c r="D32" s="66"/>
      <c r="E32" s="62" t="s">
        <v>85</v>
      </c>
      <c r="F32" s="62"/>
      <c r="G32" s="62"/>
    </row>
    <row r="33" spans="1:7" ht="61.5" customHeight="1">
      <c r="A33" s="53"/>
      <c r="B33" s="62"/>
      <c r="C33" s="16" t="s">
        <v>83</v>
      </c>
      <c r="D33" s="16" t="s">
        <v>84</v>
      </c>
      <c r="E33" s="17" t="s">
        <v>86</v>
      </c>
      <c r="F33" s="17" t="s">
        <v>87</v>
      </c>
      <c r="G33" s="17" t="s">
        <v>88</v>
      </c>
    </row>
    <row r="34" spans="1:7" ht="18" customHeight="1">
      <c r="A34" s="5">
        <v>1</v>
      </c>
      <c r="B34" s="10">
        <v>2</v>
      </c>
      <c r="C34" s="10">
        <v>3</v>
      </c>
      <c r="D34" s="10">
        <v>4</v>
      </c>
      <c r="E34" s="10">
        <v>6</v>
      </c>
      <c r="F34" s="10">
        <v>8</v>
      </c>
      <c r="G34" s="10">
        <v>9</v>
      </c>
    </row>
    <row r="35" spans="1:7" ht="18" customHeight="1">
      <c r="A35" s="74" t="s">
        <v>40</v>
      </c>
      <c r="B35" s="74"/>
      <c r="C35" s="74"/>
      <c r="D35" s="74"/>
      <c r="E35" s="74"/>
      <c r="F35" s="74"/>
      <c r="G35" s="75"/>
    </row>
    <row r="36" spans="1:7" s="18" customFormat="1" ht="20.100000000000001" customHeight="1">
      <c r="A36" s="76" t="s">
        <v>55</v>
      </c>
      <c r="B36" s="76"/>
      <c r="C36" s="76"/>
      <c r="D36" s="76"/>
      <c r="E36" s="76"/>
      <c r="F36" s="76"/>
      <c r="G36" s="76"/>
    </row>
    <row r="37" spans="1:7" s="18" customFormat="1">
      <c r="A37" s="19" t="s">
        <v>41</v>
      </c>
      <c r="B37" s="20">
        <v>100</v>
      </c>
      <c r="C37" s="22">
        <v>2128.8000000000002</v>
      </c>
      <c r="D37" s="22">
        <v>1106.4000000000001</v>
      </c>
      <c r="E37" s="22">
        <v>2271.6</v>
      </c>
      <c r="F37" s="22">
        <v>1106.4000000000001</v>
      </c>
      <c r="G37" s="22">
        <v>49</v>
      </c>
    </row>
    <row r="38" spans="1:7" s="18" customFormat="1" ht="37.5">
      <c r="A38" s="19" t="s">
        <v>42</v>
      </c>
      <c r="B38" s="20">
        <v>110</v>
      </c>
      <c r="C38" s="22">
        <v>186.5</v>
      </c>
      <c r="D38" s="22">
        <v>382.1</v>
      </c>
      <c r="E38" s="22">
        <v>387.3</v>
      </c>
      <c r="F38" s="22">
        <v>382.1</v>
      </c>
      <c r="G38" s="22">
        <v>99</v>
      </c>
    </row>
    <row r="39" spans="1:7" s="18" customFormat="1">
      <c r="A39" s="19" t="s">
        <v>43</v>
      </c>
      <c r="B39" s="20">
        <v>120</v>
      </c>
      <c r="C39" s="22">
        <f>C40+C41+C42</f>
        <v>1831.2</v>
      </c>
      <c r="D39" s="22">
        <v>0</v>
      </c>
      <c r="E39" s="22">
        <v>0</v>
      </c>
      <c r="F39" s="22">
        <v>0</v>
      </c>
      <c r="G39" s="22">
        <v>0</v>
      </c>
    </row>
    <row r="40" spans="1:7" s="18" customFormat="1" ht="57.75" customHeight="1">
      <c r="A40" s="23" t="s">
        <v>116</v>
      </c>
      <c r="B40" s="24">
        <v>121</v>
      </c>
      <c r="C40" s="22">
        <v>395.2</v>
      </c>
      <c r="D40" s="22">
        <v>0</v>
      </c>
      <c r="E40" s="22">
        <v>0</v>
      </c>
      <c r="F40" s="22">
        <v>0</v>
      </c>
      <c r="G40" s="22">
        <v>0</v>
      </c>
    </row>
    <row r="41" spans="1:7" s="18" customFormat="1" ht="20.25" customHeight="1">
      <c r="A41" s="23" t="s">
        <v>111</v>
      </c>
      <c r="B41" s="24">
        <v>122</v>
      </c>
      <c r="C41" s="22">
        <v>1061.3</v>
      </c>
      <c r="D41" s="22">
        <v>0</v>
      </c>
      <c r="E41" s="22">
        <v>0</v>
      </c>
      <c r="F41" s="22">
        <v>0</v>
      </c>
      <c r="G41" s="22"/>
    </row>
    <row r="42" spans="1:7" s="18" customFormat="1" ht="37.5">
      <c r="A42" s="23" t="s">
        <v>112</v>
      </c>
      <c r="B42" s="24">
        <v>123</v>
      </c>
      <c r="C42" s="22">
        <v>374.7</v>
      </c>
      <c r="D42" s="22">
        <v>0</v>
      </c>
      <c r="E42" s="22">
        <v>0</v>
      </c>
      <c r="F42" s="22">
        <v>0</v>
      </c>
      <c r="G42" s="22">
        <v>0</v>
      </c>
    </row>
    <row r="43" spans="1:7" ht="18.75" customHeight="1">
      <c r="A43" s="19" t="s">
        <v>19</v>
      </c>
      <c r="B43" s="20">
        <v>130</v>
      </c>
      <c r="C43" s="22">
        <f>C44+C48+C49+SUM(C55:C60)</f>
        <v>2396.6</v>
      </c>
      <c r="D43" s="22">
        <f>D44+D48+D49+D55+D56+D60+D61</f>
        <v>2402</v>
      </c>
      <c r="E43" s="22">
        <v>2658.9</v>
      </c>
      <c r="F43" s="22">
        <f>F44+F48+F49+F55+F56+F60+F61</f>
        <v>2361.4000000000005</v>
      </c>
      <c r="G43" s="22">
        <v>90</v>
      </c>
    </row>
    <row r="44" spans="1:7" s="25" customFormat="1" ht="20.100000000000001" customHeight="1">
      <c r="A44" s="19" t="s">
        <v>37</v>
      </c>
      <c r="B44" s="10">
        <v>140</v>
      </c>
      <c r="C44" s="22">
        <v>348.6</v>
      </c>
      <c r="D44" s="22">
        <v>136.69999999999999</v>
      </c>
      <c r="E44" s="22">
        <v>354.4</v>
      </c>
      <c r="F44" s="22">
        <f>F45+F47</f>
        <v>165.9</v>
      </c>
      <c r="G44" s="22">
        <v>39</v>
      </c>
    </row>
    <row r="45" spans="1:7" s="25" customFormat="1" ht="20.100000000000001" customHeight="1">
      <c r="A45" s="23" t="s">
        <v>63</v>
      </c>
      <c r="B45" s="26">
        <v>141</v>
      </c>
      <c r="C45" s="22">
        <v>165</v>
      </c>
      <c r="D45" s="22">
        <v>145.9</v>
      </c>
      <c r="E45" s="22">
        <v>334.4</v>
      </c>
      <c r="F45" s="22">
        <v>145.9</v>
      </c>
      <c r="G45" s="22">
        <v>44</v>
      </c>
    </row>
    <row r="46" spans="1:7" s="25" customFormat="1" ht="20.100000000000001" customHeight="1">
      <c r="A46" s="23" t="s">
        <v>76</v>
      </c>
      <c r="B46" s="26">
        <v>142</v>
      </c>
      <c r="C46" s="22"/>
      <c r="D46" s="22"/>
      <c r="E46" s="22"/>
      <c r="F46" s="22"/>
      <c r="G46" s="22"/>
    </row>
    <row r="47" spans="1:7" s="25" customFormat="1" ht="20.100000000000001" customHeight="1">
      <c r="A47" s="23" t="s">
        <v>115</v>
      </c>
      <c r="B47" s="26">
        <v>143</v>
      </c>
      <c r="C47" s="22">
        <v>70.5</v>
      </c>
      <c r="D47" s="22">
        <v>20</v>
      </c>
      <c r="E47" s="22">
        <v>20</v>
      </c>
      <c r="F47" s="22">
        <v>20</v>
      </c>
      <c r="G47" s="22">
        <v>100</v>
      </c>
    </row>
    <row r="48" spans="1:7" s="25" customFormat="1" ht="20.100000000000001" customHeight="1">
      <c r="A48" s="19" t="s">
        <v>45</v>
      </c>
      <c r="B48" s="10">
        <v>150</v>
      </c>
      <c r="C48" s="22">
        <v>17.2</v>
      </c>
      <c r="D48" s="22">
        <v>22.5</v>
      </c>
      <c r="E48" s="22">
        <v>30</v>
      </c>
      <c r="F48" s="22">
        <v>22.5</v>
      </c>
      <c r="G48" s="22">
        <v>75</v>
      </c>
    </row>
    <row r="49" spans="1:7" s="25" customFormat="1" ht="20.100000000000001" customHeight="1">
      <c r="A49" s="19" t="s">
        <v>35</v>
      </c>
      <c r="B49" s="10">
        <v>160</v>
      </c>
      <c r="C49" s="22">
        <f>SUM(C50:C54)</f>
        <v>186.5</v>
      </c>
      <c r="D49" s="22">
        <f>D50+D51+D52</f>
        <v>292.3</v>
      </c>
      <c r="E49" s="22">
        <f>E50+E51+E52</f>
        <v>297.3</v>
      </c>
      <c r="F49" s="22">
        <f>SUM(F50:F54)</f>
        <v>292.3</v>
      </c>
      <c r="G49" s="22">
        <v>98</v>
      </c>
    </row>
    <row r="50" spans="1:7" s="25" customFormat="1" ht="20.100000000000001" customHeight="1">
      <c r="A50" s="23" t="s">
        <v>29</v>
      </c>
      <c r="B50" s="26">
        <v>161</v>
      </c>
      <c r="C50" s="22">
        <v>27.8</v>
      </c>
      <c r="D50" s="22">
        <v>42.2</v>
      </c>
      <c r="E50" s="22">
        <v>41.3</v>
      </c>
      <c r="F50" s="22">
        <v>42.2</v>
      </c>
      <c r="G50" s="22">
        <v>102</v>
      </c>
    </row>
    <row r="51" spans="1:7" s="25" customFormat="1" ht="20.100000000000001" customHeight="1">
      <c r="A51" s="23" t="s">
        <v>33</v>
      </c>
      <c r="B51" s="26">
        <v>162</v>
      </c>
      <c r="C51" s="22">
        <v>2.8</v>
      </c>
      <c r="D51" s="22">
        <v>3</v>
      </c>
      <c r="E51" s="22">
        <v>3.4</v>
      </c>
      <c r="F51" s="22">
        <v>3</v>
      </c>
      <c r="G51" s="22">
        <v>88</v>
      </c>
    </row>
    <row r="52" spans="1:7" s="25" customFormat="1" ht="20.100000000000001" customHeight="1">
      <c r="A52" s="23" t="s">
        <v>34</v>
      </c>
      <c r="B52" s="26">
        <v>163</v>
      </c>
      <c r="C52" s="22">
        <v>155.9</v>
      </c>
      <c r="D52" s="22">
        <v>247.1</v>
      </c>
      <c r="E52" s="22">
        <v>252.6</v>
      </c>
      <c r="F52" s="22">
        <v>247.1</v>
      </c>
      <c r="G52" s="22">
        <v>98</v>
      </c>
    </row>
    <row r="53" spans="1:7" s="25" customFormat="1" ht="20.100000000000001" customHeight="1">
      <c r="A53" s="23" t="s">
        <v>36</v>
      </c>
      <c r="B53" s="26">
        <v>164</v>
      </c>
      <c r="C53" s="22"/>
      <c r="D53" s="22"/>
      <c r="E53" s="22"/>
      <c r="F53" s="22"/>
      <c r="G53" s="22"/>
    </row>
    <row r="54" spans="1:7" s="25" customFormat="1" ht="20.100000000000001" customHeight="1">
      <c r="A54" s="23" t="s">
        <v>101</v>
      </c>
      <c r="B54" s="26">
        <v>165</v>
      </c>
      <c r="C54" s="22"/>
      <c r="D54" s="22"/>
      <c r="E54" s="22"/>
      <c r="F54" s="22"/>
      <c r="G54" s="22"/>
    </row>
    <row r="55" spans="1:7" s="25" customFormat="1" ht="20.100000000000001" customHeight="1">
      <c r="A55" s="19" t="s">
        <v>3</v>
      </c>
      <c r="B55" s="10">
        <v>170</v>
      </c>
      <c r="C55" s="22">
        <v>1404.3</v>
      </c>
      <c r="D55" s="22">
        <v>876.1</v>
      </c>
      <c r="E55" s="22">
        <v>876.1</v>
      </c>
      <c r="F55" s="22">
        <v>876.1</v>
      </c>
      <c r="G55" s="22">
        <v>100</v>
      </c>
    </row>
    <row r="56" spans="1:7" s="25" customFormat="1" ht="20.100000000000001" customHeight="1">
      <c r="A56" s="19" t="s">
        <v>4</v>
      </c>
      <c r="B56" s="10">
        <v>180</v>
      </c>
      <c r="C56" s="22">
        <v>307.3</v>
      </c>
      <c r="D56" s="22">
        <v>188.7</v>
      </c>
      <c r="E56" s="22">
        <v>191.6</v>
      </c>
      <c r="F56" s="22">
        <v>188.7</v>
      </c>
      <c r="G56" s="22">
        <v>98</v>
      </c>
    </row>
    <row r="57" spans="1:7" s="25" customFormat="1" ht="20.100000000000001" customHeight="1">
      <c r="A57" s="19" t="s">
        <v>52</v>
      </c>
      <c r="B57" s="10">
        <v>190</v>
      </c>
      <c r="C57" s="22"/>
      <c r="D57" s="22"/>
      <c r="E57" s="22"/>
      <c r="F57" s="22"/>
      <c r="G57" s="22"/>
    </row>
    <row r="58" spans="1:7" s="25" customFormat="1" ht="39" customHeight="1">
      <c r="A58" s="19" t="s">
        <v>30</v>
      </c>
      <c r="B58" s="10">
        <v>200</v>
      </c>
      <c r="C58" s="47">
        <v>0</v>
      </c>
      <c r="D58" s="47">
        <v>0</v>
      </c>
      <c r="E58" s="22">
        <v>0</v>
      </c>
      <c r="F58" s="22">
        <v>0</v>
      </c>
      <c r="G58" s="22">
        <v>0</v>
      </c>
    </row>
    <row r="59" spans="1:7" s="25" customFormat="1" ht="20.100000000000001" customHeight="1">
      <c r="A59" s="19" t="s">
        <v>46</v>
      </c>
      <c r="B59" s="10">
        <v>210</v>
      </c>
      <c r="C59" s="22">
        <v>132.19999999999999</v>
      </c>
      <c r="D59" s="22">
        <v>89.1</v>
      </c>
      <c r="E59" s="22">
        <v>133.30000000000001</v>
      </c>
      <c r="F59" s="22">
        <v>89.1</v>
      </c>
      <c r="G59" s="22">
        <v>67</v>
      </c>
    </row>
    <row r="60" spans="1:7" s="25" customFormat="1" ht="20.100000000000001" customHeight="1">
      <c r="A60" s="19" t="s">
        <v>31</v>
      </c>
      <c r="B60" s="10">
        <v>220</v>
      </c>
      <c r="C60" s="22">
        <v>0.5</v>
      </c>
      <c r="D60" s="22">
        <v>158</v>
      </c>
      <c r="E60" s="22">
        <v>160.9</v>
      </c>
      <c r="F60" s="22">
        <v>88.2</v>
      </c>
      <c r="G60" s="22">
        <v>55</v>
      </c>
    </row>
    <row r="61" spans="1:7" ht="20.100000000000001" customHeight="1">
      <c r="A61" s="19" t="s">
        <v>22</v>
      </c>
      <c r="B61" s="20">
        <v>230</v>
      </c>
      <c r="C61" s="22">
        <f>SUM(C62:C73,C74)</f>
        <v>909.4</v>
      </c>
      <c r="D61" s="22">
        <f>SUM(D62:D73,D74)</f>
        <v>727.7</v>
      </c>
      <c r="E61" s="22">
        <f>E62+E63+E64+E65+E66+E67+E68+E69+E70</f>
        <v>748.59999999999991</v>
      </c>
      <c r="F61" s="22">
        <f>SUM(F62:F73,F74)</f>
        <v>727.7</v>
      </c>
      <c r="G61" s="22">
        <v>97</v>
      </c>
    </row>
    <row r="62" spans="1:7" ht="20.100000000000001" customHeight="1">
      <c r="A62" s="23" t="s">
        <v>75</v>
      </c>
      <c r="B62" s="24">
        <v>231</v>
      </c>
      <c r="C62" s="22">
        <v>5</v>
      </c>
      <c r="D62" s="22">
        <v>15</v>
      </c>
      <c r="E62" s="22">
        <v>20</v>
      </c>
      <c r="F62" s="22">
        <v>15</v>
      </c>
      <c r="G62" s="22">
        <v>75</v>
      </c>
    </row>
    <row r="63" spans="1:7" ht="20.100000000000001" customHeight="1">
      <c r="A63" s="23" t="s">
        <v>74</v>
      </c>
      <c r="B63" s="24">
        <v>232</v>
      </c>
      <c r="C63" s="22">
        <v>1</v>
      </c>
      <c r="D63" s="22"/>
      <c r="E63" s="22">
        <v>10</v>
      </c>
      <c r="F63" s="22">
        <v>0</v>
      </c>
      <c r="G63" s="22">
        <v>0</v>
      </c>
    </row>
    <row r="64" spans="1:7" ht="20.100000000000001" customHeight="1">
      <c r="A64" s="23" t="s">
        <v>72</v>
      </c>
      <c r="B64" s="24">
        <v>233</v>
      </c>
      <c r="C64" s="22">
        <v>3</v>
      </c>
      <c r="D64" s="22">
        <v>0</v>
      </c>
      <c r="E64" s="22">
        <v>0</v>
      </c>
      <c r="F64" s="22">
        <v>0</v>
      </c>
      <c r="G64" s="22">
        <v>0</v>
      </c>
    </row>
    <row r="65" spans="1:9" s="25" customFormat="1" ht="20.100000000000001" customHeight="1">
      <c r="A65" s="23" t="s">
        <v>12</v>
      </c>
      <c r="B65" s="24">
        <v>234</v>
      </c>
      <c r="C65" s="22"/>
      <c r="D65" s="22">
        <v>0.1</v>
      </c>
      <c r="E65" s="22">
        <v>6</v>
      </c>
      <c r="F65" s="22">
        <v>0.1</v>
      </c>
      <c r="G65" s="22">
        <v>2</v>
      </c>
      <c r="I65" s="27"/>
    </row>
    <row r="66" spans="1:9" s="25" customFormat="1" ht="20.100000000000001" customHeight="1">
      <c r="A66" s="23" t="s">
        <v>32</v>
      </c>
      <c r="B66" s="24">
        <v>235</v>
      </c>
      <c r="C66" s="22">
        <v>3</v>
      </c>
      <c r="D66" s="22">
        <v>1.5</v>
      </c>
      <c r="E66" s="22">
        <v>1.5</v>
      </c>
      <c r="F66" s="22">
        <v>1.5</v>
      </c>
      <c r="G66" s="22">
        <v>100</v>
      </c>
    </row>
    <row r="67" spans="1:9" s="25" customFormat="1" ht="20.100000000000001" customHeight="1">
      <c r="A67" s="23" t="s">
        <v>48</v>
      </c>
      <c r="B67" s="24">
        <v>236</v>
      </c>
      <c r="C67" s="22">
        <v>734.3</v>
      </c>
      <c r="D67" s="22">
        <v>571.79999999999995</v>
      </c>
      <c r="E67" s="22">
        <v>571.79999999999995</v>
      </c>
      <c r="F67" s="22">
        <v>571.79999999999995</v>
      </c>
      <c r="G67" s="22">
        <v>100</v>
      </c>
    </row>
    <row r="68" spans="1:9" s="25" customFormat="1" ht="20.100000000000001" customHeight="1">
      <c r="A68" s="23" t="s">
        <v>49</v>
      </c>
      <c r="B68" s="24">
        <v>237</v>
      </c>
      <c r="C68" s="22">
        <v>161.6</v>
      </c>
      <c r="D68" s="22">
        <v>139.30000000000001</v>
      </c>
      <c r="E68" s="22">
        <v>139.30000000000001</v>
      </c>
      <c r="F68" s="22">
        <v>139.30000000000001</v>
      </c>
      <c r="G68" s="22">
        <v>100</v>
      </c>
    </row>
    <row r="69" spans="1:9" s="25" customFormat="1" ht="20.100000000000001" customHeight="1">
      <c r="A69" s="23" t="s">
        <v>38</v>
      </c>
      <c r="B69" s="24">
        <v>238</v>
      </c>
      <c r="C69" s="22">
        <v>1.5</v>
      </c>
      <c r="D69" s="22">
        <v>0</v>
      </c>
      <c r="E69" s="22">
        <v>0</v>
      </c>
      <c r="F69" s="22">
        <v>0</v>
      </c>
      <c r="G69" s="22">
        <v>0</v>
      </c>
    </row>
    <row r="70" spans="1:9" s="25" customFormat="1" ht="20.100000000000001" customHeight="1">
      <c r="A70" s="23" t="s">
        <v>77</v>
      </c>
      <c r="B70" s="24">
        <v>239</v>
      </c>
      <c r="C70" s="22"/>
      <c r="D70" s="22"/>
      <c r="E70" s="22"/>
      <c r="F70" s="22"/>
      <c r="G70" s="22"/>
    </row>
    <row r="71" spans="1:9" s="25" customFormat="1" ht="20.25" customHeight="1">
      <c r="A71" s="19" t="s">
        <v>47</v>
      </c>
      <c r="B71" s="20">
        <v>250</v>
      </c>
      <c r="C71" s="22"/>
      <c r="D71" s="22"/>
      <c r="E71" s="22"/>
      <c r="F71" s="22"/>
      <c r="G71" s="22"/>
    </row>
    <row r="72" spans="1:9" s="25" customFormat="1" ht="20.100000000000001" customHeight="1">
      <c r="A72" s="19" t="s">
        <v>73</v>
      </c>
      <c r="B72" s="20">
        <v>260</v>
      </c>
      <c r="C72" s="21"/>
      <c r="D72" s="21"/>
      <c r="E72" s="22"/>
      <c r="F72" s="22"/>
      <c r="G72" s="22"/>
    </row>
    <row r="73" spans="1:9" s="25" customFormat="1" ht="20.100000000000001" customHeight="1">
      <c r="A73" s="19" t="s">
        <v>58</v>
      </c>
      <c r="B73" s="20">
        <v>270</v>
      </c>
      <c r="C73" s="21"/>
      <c r="D73" s="21"/>
      <c r="E73" s="21"/>
      <c r="F73" s="21"/>
      <c r="G73" s="21"/>
    </row>
    <row r="74" spans="1:9" s="25" customFormat="1" ht="20.100000000000001" customHeight="1">
      <c r="A74" s="19" t="s">
        <v>14</v>
      </c>
      <c r="B74" s="20">
        <v>280</v>
      </c>
      <c r="C74" s="21"/>
      <c r="D74" s="21"/>
      <c r="E74" s="22"/>
      <c r="F74" s="22"/>
      <c r="G74" s="22"/>
    </row>
    <row r="75" spans="1:9" s="25" customFormat="1" ht="20.100000000000001" customHeight="1">
      <c r="A75" s="19" t="s">
        <v>39</v>
      </c>
      <c r="B75" s="20">
        <v>290</v>
      </c>
      <c r="C75" s="22">
        <f>SUM(C76:C77)</f>
        <v>1199.9000000000001</v>
      </c>
      <c r="D75" s="22">
        <f>SUM(D76:D77)</f>
        <v>166.7</v>
      </c>
      <c r="E75" s="22">
        <f>SUM(E76:E77)</f>
        <v>1076.4000000000001</v>
      </c>
      <c r="F75" s="22">
        <f>F76+F77</f>
        <v>166.7</v>
      </c>
      <c r="G75" s="22">
        <v>15</v>
      </c>
    </row>
    <row r="76" spans="1:9" s="25" customFormat="1" ht="20.100000000000001" customHeight="1">
      <c r="A76" s="23" t="s">
        <v>50</v>
      </c>
      <c r="B76" s="28">
        <v>291</v>
      </c>
      <c r="C76" s="22">
        <v>5.9</v>
      </c>
      <c r="D76" s="22">
        <v>10.6</v>
      </c>
      <c r="E76" s="22">
        <v>11</v>
      </c>
      <c r="F76" s="22">
        <v>10.6</v>
      </c>
      <c r="G76" s="22">
        <v>96</v>
      </c>
    </row>
    <row r="77" spans="1:9" s="25" customFormat="1" ht="20.100000000000001" customHeight="1">
      <c r="A77" s="23" t="s">
        <v>51</v>
      </c>
      <c r="B77" s="28">
        <v>292</v>
      </c>
      <c r="C77" s="22">
        <v>1194</v>
      </c>
      <c r="D77" s="22">
        <v>156.1</v>
      </c>
      <c r="E77" s="22">
        <v>1065.4000000000001</v>
      </c>
      <c r="F77" s="22">
        <v>156.1</v>
      </c>
      <c r="G77" s="22">
        <v>15</v>
      </c>
    </row>
    <row r="78" spans="1:9" s="25" customFormat="1" ht="20.100000000000001" customHeight="1">
      <c r="A78" s="19" t="s">
        <v>54</v>
      </c>
      <c r="B78" s="5">
        <v>300</v>
      </c>
      <c r="C78" s="22">
        <v>156.1</v>
      </c>
      <c r="D78" s="22">
        <v>216.1</v>
      </c>
      <c r="E78" s="22">
        <v>1076.4000000000001</v>
      </c>
      <c r="F78" s="22">
        <v>256.7</v>
      </c>
      <c r="G78" s="22">
        <v>24</v>
      </c>
    </row>
    <row r="79" spans="1:9" s="25" customFormat="1" ht="20.100000000000001" customHeight="1">
      <c r="A79" s="73" t="s">
        <v>56</v>
      </c>
      <c r="B79" s="74"/>
      <c r="C79" s="74"/>
      <c r="D79" s="74"/>
      <c r="E79" s="74"/>
      <c r="F79" s="74"/>
      <c r="G79" s="75"/>
    </row>
    <row r="80" spans="1:9" s="25" customFormat="1" ht="20.100000000000001" customHeight="1">
      <c r="A80" s="19" t="s">
        <v>57</v>
      </c>
      <c r="B80" s="5">
        <v>400</v>
      </c>
      <c r="C80" s="22">
        <f>C44+C49+C57+C48+C58</f>
        <v>552.30000000000007</v>
      </c>
      <c r="D80" s="22">
        <f>D44+D49+D57+D48+D58</f>
        <v>451.5</v>
      </c>
      <c r="E80" s="22">
        <f>E44+E49+E57+E48+E58</f>
        <v>681.7</v>
      </c>
      <c r="F80" s="22">
        <f>F44+F49+F57+F48+F58</f>
        <v>480.70000000000005</v>
      </c>
      <c r="G80" s="22">
        <v>66</v>
      </c>
    </row>
    <row r="81" spans="1:7" s="25" customFormat="1" ht="20.100000000000001" customHeight="1">
      <c r="A81" s="19" t="s">
        <v>3</v>
      </c>
      <c r="B81" s="5">
        <v>410</v>
      </c>
      <c r="C81" s="22">
        <f t="shared" ref="C81:F82" si="0">C55+C67</f>
        <v>2138.6</v>
      </c>
      <c r="D81" s="22">
        <f t="shared" si="0"/>
        <v>1447.9</v>
      </c>
      <c r="E81" s="22">
        <f t="shared" si="0"/>
        <v>1447.9</v>
      </c>
      <c r="F81" s="22">
        <f t="shared" si="0"/>
        <v>1447.9</v>
      </c>
      <c r="G81" s="22">
        <v>100</v>
      </c>
    </row>
    <row r="82" spans="1:7" s="25" customFormat="1" ht="20.100000000000001" customHeight="1">
      <c r="A82" s="19" t="s">
        <v>4</v>
      </c>
      <c r="B82" s="5">
        <v>420</v>
      </c>
      <c r="C82" s="22">
        <f t="shared" si="0"/>
        <v>468.9</v>
      </c>
      <c r="D82" s="22">
        <f t="shared" si="0"/>
        <v>328</v>
      </c>
      <c r="E82" s="22">
        <f t="shared" si="0"/>
        <v>330.9</v>
      </c>
      <c r="F82" s="22">
        <f t="shared" si="0"/>
        <v>328</v>
      </c>
      <c r="G82" s="22">
        <v>99</v>
      </c>
    </row>
    <row r="83" spans="1:7" s="25" customFormat="1" ht="20.100000000000001" customHeight="1">
      <c r="A83" s="19" t="s">
        <v>46</v>
      </c>
      <c r="B83" s="5">
        <v>430</v>
      </c>
      <c r="C83" s="22">
        <f>C59+C71</f>
        <v>132.19999999999999</v>
      </c>
      <c r="D83" s="22">
        <v>89.1</v>
      </c>
      <c r="E83" s="22">
        <f>E59+E71</f>
        <v>133.30000000000001</v>
      </c>
      <c r="F83" s="22">
        <v>89.1</v>
      </c>
      <c r="G83" s="22">
        <v>67</v>
      </c>
    </row>
    <row r="84" spans="1:7" s="25" customFormat="1" ht="20.100000000000001" customHeight="1">
      <c r="A84" s="19" t="s">
        <v>10</v>
      </c>
      <c r="B84" s="5">
        <v>440</v>
      </c>
      <c r="C84" s="22">
        <f>C63+C64+C65+C66+C69+C70+C72+C73+C74+C60+C62</f>
        <v>14</v>
      </c>
      <c r="D84" s="22">
        <f>D63+D64+D65+D66+D69+D70+D72+D73+D74+D60+D62</f>
        <v>174.6</v>
      </c>
      <c r="E84" s="22">
        <f>E63+E64+E65+E66+E69+E70+E72+E73+E74+E60+E62</f>
        <v>198.4</v>
      </c>
      <c r="F84" s="22">
        <f>F60+F62+F63+F64+F65+F66+F69+F70+F71+F72+F73+F74</f>
        <v>104.8</v>
      </c>
      <c r="G84" s="22">
        <v>88</v>
      </c>
    </row>
    <row r="85" spans="1:7" s="25" customFormat="1" ht="20.100000000000001" customHeight="1">
      <c r="A85" s="19" t="s">
        <v>59</v>
      </c>
      <c r="B85" s="5">
        <v>450</v>
      </c>
      <c r="C85" s="22">
        <f>SUM(C80:C84)</f>
        <v>3306</v>
      </c>
      <c r="D85" s="22">
        <f>SUM(D80:D84)-D83</f>
        <v>2402</v>
      </c>
      <c r="E85" s="22">
        <f>SUM(E80:E84)-E83</f>
        <v>2658.9000000000005</v>
      </c>
      <c r="F85" s="22">
        <f>SUM(F80:F84)-F83</f>
        <v>2361.4000000000005</v>
      </c>
      <c r="G85" s="22">
        <v>90</v>
      </c>
    </row>
    <row r="86" spans="1:7" s="25" customFormat="1" ht="19.5" customHeight="1">
      <c r="A86" s="73" t="s">
        <v>61</v>
      </c>
      <c r="B86" s="74"/>
      <c r="C86" s="74"/>
      <c r="D86" s="74"/>
      <c r="E86" s="74"/>
      <c r="F86" s="74"/>
      <c r="G86" s="75"/>
    </row>
    <row r="87" spans="1:7" s="25" customFormat="1" ht="20.100000000000001" customHeight="1">
      <c r="A87" s="19" t="s">
        <v>65</v>
      </c>
      <c r="B87" s="5">
        <v>500</v>
      </c>
      <c r="C87" s="22"/>
      <c r="D87" s="49"/>
      <c r="E87" s="21"/>
      <c r="F87" s="22"/>
      <c r="G87" s="22"/>
    </row>
    <row r="88" spans="1:7" s="25" customFormat="1" ht="20.100000000000001" customHeight="1">
      <c r="A88" s="19" t="s">
        <v>60</v>
      </c>
      <c r="B88" s="28">
        <v>501</v>
      </c>
      <c r="C88" s="22"/>
      <c r="D88" s="21"/>
      <c r="E88" s="21"/>
      <c r="F88" s="22"/>
      <c r="G88" s="22"/>
    </row>
    <row r="89" spans="1:7" s="25" customFormat="1" ht="20.100000000000001" customHeight="1">
      <c r="A89" s="46" t="s">
        <v>53</v>
      </c>
      <c r="B89" s="29">
        <v>510</v>
      </c>
      <c r="C89" s="22"/>
      <c r="D89" s="48">
        <f>SUM(D90:D95)</f>
        <v>0</v>
      </c>
      <c r="E89" s="30">
        <f>SUM(E90:E95)</f>
        <v>0</v>
      </c>
      <c r="F89" s="30">
        <f>SUM(F90:F95)</f>
        <v>0</v>
      </c>
      <c r="G89" s="30">
        <v>0</v>
      </c>
    </row>
    <row r="90" spans="1:7" s="25" customFormat="1" ht="20.100000000000001" customHeight="1">
      <c r="A90" s="19" t="s">
        <v>0</v>
      </c>
      <c r="B90" s="31">
        <v>511</v>
      </c>
      <c r="C90" s="22"/>
      <c r="D90" s="21"/>
      <c r="E90" s="22"/>
      <c r="F90" s="22"/>
      <c r="G90" s="22">
        <v>0</v>
      </c>
    </row>
    <row r="91" spans="1:7" s="25" customFormat="1" ht="20.100000000000001" customHeight="1">
      <c r="A91" s="19" t="s">
        <v>1</v>
      </c>
      <c r="B91" s="32">
        <v>512</v>
      </c>
      <c r="C91" s="22"/>
      <c r="D91" s="22"/>
      <c r="E91" s="22"/>
      <c r="F91" s="22"/>
      <c r="G91" s="22"/>
    </row>
    <row r="92" spans="1:7" s="25" customFormat="1" ht="20.100000000000001" customHeight="1">
      <c r="A92" s="19" t="s">
        <v>11</v>
      </c>
      <c r="B92" s="31">
        <v>513</v>
      </c>
      <c r="C92" s="22"/>
      <c r="D92" s="21"/>
      <c r="E92" s="22"/>
      <c r="F92" s="22"/>
      <c r="G92" s="22"/>
    </row>
    <row r="93" spans="1:7" s="25" customFormat="1" ht="20.100000000000001" customHeight="1">
      <c r="A93" s="19" t="s">
        <v>2</v>
      </c>
      <c r="B93" s="32">
        <v>514</v>
      </c>
      <c r="C93" s="21"/>
      <c r="D93" s="21"/>
      <c r="E93" s="22"/>
      <c r="F93" s="22"/>
      <c r="G93" s="22"/>
    </row>
    <row r="94" spans="1:7" s="25" customFormat="1" ht="32.25" customHeight="1">
      <c r="A94" s="19" t="s">
        <v>13</v>
      </c>
      <c r="B94" s="31">
        <v>515</v>
      </c>
      <c r="C94" s="21"/>
      <c r="D94" s="21"/>
      <c r="E94" s="22"/>
      <c r="F94" s="22"/>
      <c r="G94" s="22"/>
    </row>
    <row r="95" spans="1:7" s="25" customFormat="1" ht="20.100000000000001" customHeight="1">
      <c r="A95" s="19" t="s">
        <v>28</v>
      </c>
      <c r="B95" s="33">
        <v>516</v>
      </c>
      <c r="C95" s="21"/>
      <c r="D95" s="21"/>
      <c r="E95" s="22"/>
      <c r="F95" s="22"/>
      <c r="G95" s="22"/>
    </row>
    <row r="96" spans="1:7" s="25" customFormat="1" ht="20.100000000000001" customHeight="1">
      <c r="A96" s="73" t="s">
        <v>64</v>
      </c>
      <c r="B96" s="74"/>
      <c r="C96" s="74"/>
      <c r="D96" s="74"/>
      <c r="E96" s="74"/>
      <c r="F96" s="74"/>
      <c r="G96" s="75"/>
    </row>
    <row r="97" spans="1:7" s="25" customFormat="1" ht="20.100000000000001" customHeight="1">
      <c r="A97" s="19" t="s">
        <v>66</v>
      </c>
      <c r="B97" s="34">
        <v>600</v>
      </c>
      <c r="C97" s="21">
        <f>SUM(C98:C101)</f>
        <v>0</v>
      </c>
      <c r="D97" s="21">
        <f>SUM(D98:D101)</f>
        <v>0</v>
      </c>
      <c r="E97" s="22">
        <f>SUM(E98:E101)</f>
        <v>0</v>
      </c>
      <c r="F97" s="22">
        <f>SUM(F98:F101)</f>
        <v>0</v>
      </c>
      <c r="G97" s="22">
        <f>SUM(G98:G101)</f>
        <v>0</v>
      </c>
    </row>
    <row r="98" spans="1:7" s="25" customFormat="1" ht="20.100000000000001" customHeight="1">
      <c r="A98" s="23" t="s">
        <v>67</v>
      </c>
      <c r="B98" s="33">
        <v>601</v>
      </c>
      <c r="C98" s="21"/>
      <c r="D98" s="21"/>
      <c r="E98" s="22"/>
      <c r="F98" s="22"/>
      <c r="G98" s="22"/>
    </row>
    <row r="99" spans="1:7" s="25" customFormat="1" ht="20.100000000000001" customHeight="1">
      <c r="A99" s="23" t="s">
        <v>68</v>
      </c>
      <c r="B99" s="33">
        <v>602</v>
      </c>
      <c r="C99" s="21"/>
      <c r="D99" s="21"/>
      <c r="E99" s="22"/>
      <c r="F99" s="22"/>
      <c r="G99" s="22"/>
    </row>
    <row r="100" spans="1:7" s="25" customFormat="1" ht="20.100000000000001" customHeight="1">
      <c r="A100" s="23" t="s">
        <v>69</v>
      </c>
      <c r="B100" s="33">
        <v>603</v>
      </c>
      <c r="C100" s="21"/>
      <c r="D100" s="21"/>
      <c r="E100" s="22"/>
      <c r="F100" s="22"/>
      <c r="G100" s="22"/>
    </row>
    <row r="101" spans="1:7" s="25" customFormat="1" ht="20.100000000000001" customHeight="1">
      <c r="A101" s="19" t="s">
        <v>70</v>
      </c>
      <c r="B101" s="34">
        <v>610</v>
      </c>
      <c r="C101" s="21"/>
      <c r="D101" s="21"/>
      <c r="E101" s="22"/>
      <c r="F101" s="22"/>
      <c r="G101" s="22"/>
    </row>
    <row r="102" spans="1:7" s="25" customFormat="1" ht="20.100000000000001" customHeight="1">
      <c r="A102" s="19" t="s">
        <v>71</v>
      </c>
      <c r="B102" s="34">
        <v>620</v>
      </c>
      <c r="C102" s="21">
        <f>SUM(C103:C106)</f>
        <v>0</v>
      </c>
      <c r="D102" s="21">
        <f>SUM(D103:D106)</f>
        <v>0</v>
      </c>
      <c r="E102" s="22">
        <f>SUM(E103:E106)</f>
        <v>0</v>
      </c>
      <c r="F102" s="22">
        <f>SUM(F103:F106)</f>
        <v>0</v>
      </c>
      <c r="G102" s="22">
        <f>SUM(G103:G106)</f>
        <v>0</v>
      </c>
    </row>
    <row r="103" spans="1:7" s="25" customFormat="1" ht="20.100000000000001" customHeight="1">
      <c r="A103" s="23" t="s">
        <v>67</v>
      </c>
      <c r="B103" s="33">
        <v>621</v>
      </c>
      <c r="C103" s="21"/>
      <c r="D103" s="21"/>
      <c r="E103" s="22"/>
      <c r="F103" s="22"/>
      <c r="G103" s="22"/>
    </row>
    <row r="104" spans="1:7" s="25" customFormat="1" ht="20.100000000000001" customHeight="1">
      <c r="A104" s="23" t="s">
        <v>68</v>
      </c>
      <c r="B104" s="33">
        <v>622</v>
      </c>
      <c r="C104" s="21"/>
      <c r="D104" s="21"/>
      <c r="E104" s="22"/>
      <c r="F104" s="22"/>
      <c r="G104" s="22"/>
    </row>
    <row r="105" spans="1:7" s="25" customFormat="1" ht="20.100000000000001" customHeight="1">
      <c r="A105" s="23" t="s">
        <v>69</v>
      </c>
      <c r="B105" s="33">
        <v>623</v>
      </c>
      <c r="C105" s="21"/>
      <c r="D105" s="21"/>
      <c r="E105" s="22"/>
      <c r="F105" s="22"/>
      <c r="G105" s="22"/>
    </row>
    <row r="106" spans="1:7" s="25" customFormat="1" ht="20.100000000000001" customHeight="1">
      <c r="A106" s="19" t="s">
        <v>31</v>
      </c>
      <c r="B106" s="34">
        <v>630</v>
      </c>
      <c r="C106" s="21"/>
      <c r="D106" s="21"/>
      <c r="E106" s="22"/>
      <c r="F106" s="22"/>
      <c r="G106" s="22"/>
    </row>
    <row r="107" spans="1:7" ht="20.100000000000001" customHeight="1">
      <c r="A107" s="46" t="s">
        <v>9</v>
      </c>
      <c r="B107" s="35">
        <v>700</v>
      </c>
      <c r="C107" s="30">
        <f>C37+C38+C39+C75+C87+C97</f>
        <v>5346.4</v>
      </c>
      <c r="D107" s="30">
        <f>D37+D38+D39+D75+D87+D97</f>
        <v>1655.2</v>
      </c>
      <c r="E107" s="30">
        <f>E37+E38+E39+E75+E87+E97</f>
        <v>3735.3</v>
      </c>
      <c r="F107" s="30">
        <f>F37+F38+F39+F75+F87+F97</f>
        <v>1655.2</v>
      </c>
      <c r="G107" s="30">
        <v>44</v>
      </c>
    </row>
    <row r="108" spans="1:7" ht="20.100000000000001" customHeight="1">
      <c r="A108" s="46" t="s">
        <v>15</v>
      </c>
      <c r="B108" s="35">
        <v>800</v>
      </c>
      <c r="C108" s="30">
        <f>C85+C89+C78+C106+C102</f>
        <v>3462.1</v>
      </c>
      <c r="D108" s="30">
        <f>D85+D89+D78+D106+D102</f>
        <v>2618.1</v>
      </c>
      <c r="E108" s="30">
        <f>E85+E89+E78+E106+E102</f>
        <v>3735.3000000000006</v>
      </c>
      <c r="F108" s="30">
        <f>F85+F89+F78+F106+F102</f>
        <v>2618.1000000000004</v>
      </c>
      <c r="G108" s="30">
        <v>70</v>
      </c>
    </row>
    <row r="109" spans="1:7" ht="19.5" customHeight="1">
      <c r="A109" s="19" t="s">
        <v>62</v>
      </c>
      <c r="B109" s="20">
        <v>850</v>
      </c>
      <c r="C109" s="30">
        <v>1884.3</v>
      </c>
      <c r="D109" s="30">
        <f>D107-D108</f>
        <v>-962.89999999999986</v>
      </c>
      <c r="E109" s="30">
        <f>E107-E108</f>
        <v>0</v>
      </c>
      <c r="F109" s="30">
        <f>F107-F108</f>
        <v>-962.90000000000032</v>
      </c>
      <c r="G109" s="22"/>
    </row>
    <row r="110" spans="1:7" ht="19.5" customHeight="1">
      <c r="A110" s="4"/>
      <c r="B110" s="36"/>
      <c r="C110" s="37"/>
      <c r="D110" s="37"/>
      <c r="E110" s="37"/>
      <c r="F110" s="37"/>
      <c r="G110" s="37"/>
    </row>
    <row r="111" spans="1:7" ht="16.5" customHeight="1">
      <c r="A111" s="4"/>
      <c r="C111" s="38"/>
      <c r="D111" s="39"/>
      <c r="E111" s="39"/>
      <c r="F111" s="39"/>
      <c r="G111" s="39"/>
    </row>
    <row r="112" spans="1:7" ht="20.100000000000001" customHeight="1">
      <c r="A112" s="40" t="s">
        <v>102</v>
      </c>
      <c r="B112" s="36"/>
      <c r="C112" s="71" t="s">
        <v>24</v>
      </c>
      <c r="D112" s="71"/>
      <c r="E112" s="41"/>
      <c r="F112" s="72" t="s">
        <v>109</v>
      </c>
      <c r="G112" s="72"/>
    </row>
    <row r="113" spans="1:7" s="25" customFormat="1" ht="20.100000000000001" customHeight="1">
      <c r="A113" s="42" t="s">
        <v>23</v>
      </c>
      <c r="B113" s="1"/>
      <c r="C113" s="50" t="s">
        <v>27</v>
      </c>
      <c r="D113" s="50"/>
      <c r="E113" s="43"/>
      <c r="F113" s="70"/>
      <c r="G113" s="70"/>
    </row>
    <row r="114" spans="1:7" s="25" customFormat="1" ht="20.100000000000001" customHeight="1">
      <c r="A114" s="42"/>
      <c r="B114" s="1"/>
      <c r="C114" s="42"/>
      <c r="D114" s="42"/>
      <c r="E114" s="43"/>
      <c r="F114" s="44"/>
      <c r="G114" s="44"/>
    </row>
    <row r="115" spans="1:7" s="25" customFormat="1" ht="20.100000000000001" customHeight="1">
      <c r="A115" s="40" t="s">
        <v>103</v>
      </c>
      <c r="B115" s="36"/>
      <c r="C115" s="71" t="s">
        <v>24</v>
      </c>
      <c r="D115" s="71"/>
      <c r="E115" s="41"/>
      <c r="F115" s="72" t="s">
        <v>110</v>
      </c>
      <c r="G115" s="72"/>
    </row>
    <row r="116" spans="1:7" ht="20.100000000000001" customHeight="1">
      <c r="A116" s="42" t="s">
        <v>23</v>
      </c>
      <c r="B116" s="1"/>
      <c r="C116" s="50" t="s">
        <v>27</v>
      </c>
      <c r="D116" s="50"/>
      <c r="E116" s="43"/>
      <c r="F116" s="70"/>
      <c r="G116" s="70"/>
    </row>
    <row r="117" spans="1:7">
      <c r="A117" s="4"/>
      <c r="C117" s="38"/>
      <c r="D117" s="39"/>
      <c r="E117" s="39"/>
      <c r="F117" s="39"/>
      <c r="G117" s="39"/>
    </row>
    <row r="118" spans="1:7">
      <c r="A118" s="4"/>
      <c r="C118" s="38"/>
      <c r="D118" s="39"/>
      <c r="E118" s="39"/>
      <c r="F118" s="39"/>
      <c r="G118" s="39"/>
    </row>
    <row r="119" spans="1:7">
      <c r="A119" s="4"/>
      <c r="C119" s="38"/>
      <c r="D119" s="39"/>
      <c r="E119" s="39"/>
      <c r="F119" s="39"/>
      <c r="G119" s="39"/>
    </row>
    <row r="120" spans="1:7">
      <c r="A120" s="4"/>
      <c r="C120" s="38"/>
      <c r="D120" s="39"/>
      <c r="E120" s="39"/>
      <c r="F120" s="39"/>
      <c r="G120" s="39"/>
    </row>
    <row r="121" spans="1:7">
      <c r="A121" s="4"/>
      <c r="C121" s="38"/>
      <c r="D121" s="39"/>
      <c r="E121" s="39"/>
      <c r="F121" s="39"/>
      <c r="G121" s="39"/>
    </row>
    <row r="122" spans="1:7">
      <c r="A122" s="4"/>
      <c r="C122" s="38"/>
      <c r="D122" s="39"/>
      <c r="E122" s="39"/>
      <c r="F122" s="39"/>
      <c r="G122" s="39"/>
    </row>
    <row r="123" spans="1:7">
      <c r="A123" s="4"/>
      <c r="C123" s="38"/>
      <c r="D123" s="39"/>
      <c r="E123" s="39"/>
      <c r="F123" s="39"/>
      <c r="G123" s="39"/>
    </row>
    <row r="124" spans="1:7">
      <c r="A124" s="4"/>
      <c r="C124" s="38"/>
      <c r="D124" s="39"/>
      <c r="E124" s="39"/>
      <c r="F124" s="39"/>
      <c r="G124" s="39"/>
    </row>
    <row r="125" spans="1:7">
      <c r="A125" s="4"/>
      <c r="C125" s="38"/>
      <c r="D125" s="39"/>
      <c r="E125" s="39"/>
      <c r="F125" s="39"/>
      <c r="G125" s="39"/>
    </row>
    <row r="126" spans="1:7">
      <c r="A126" s="4"/>
      <c r="C126" s="38"/>
      <c r="D126" s="39"/>
      <c r="E126" s="39"/>
      <c r="F126" s="39"/>
      <c r="G126" s="39"/>
    </row>
    <row r="127" spans="1:7">
      <c r="A127" s="4"/>
      <c r="C127" s="38"/>
      <c r="D127" s="39"/>
      <c r="E127" s="39"/>
      <c r="F127" s="39"/>
      <c r="G127" s="39"/>
    </row>
    <row r="128" spans="1:7">
      <c r="A128" s="4"/>
      <c r="C128" s="38"/>
      <c r="D128" s="39"/>
      <c r="E128" s="39"/>
      <c r="F128" s="39"/>
      <c r="G128" s="39"/>
    </row>
    <row r="129" spans="1:7">
      <c r="A129" s="4"/>
      <c r="C129" s="38"/>
      <c r="D129" s="39"/>
      <c r="E129" s="39"/>
      <c r="F129" s="39"/>
      <c r="G129" s="39"/>
    </row>
    <row r="130" spans="1:7">
      <c r="A130" s="4"/>
      <c r="C130" s="38"/>
      <c r="D130" s="39"/>
      <c r="E130" s="39"/>
      <c r="F130" s="39"/>
      <c r="G130" s="39"/>
    </row>
    <row r="131" spans="1:7">
      <c r="A131" s="4"/>
      <c r="C131" s="38"/>
      <c r="D131" s="39"/>
      <c r="E131" s="39"/>
      <c r="F131" s="39"/>
      <c r="G131" s="39"/>
    </row>
    <row r="132" spans="1:7">
      <c r="A132" s="4"/>
      <c r="C132" s="38"/>
      <c r="D132" s="39"/>
      <c r="E132" s="39"/>
      <c r="F132" s="39"/>
      <c r="G132" s="39"/>
    </row>
    <row r="133" spans="1:7">
      <c r="A133" s="4"/>
      <c r="C133" s="38"/>
      <c r="D133" s="39"/>
      <c r="E133" s="39"/>
      <c r="F133" s="39"/>
      <c r="G133" s="39"/>
    </row>
    <row r="134" spans="1:7">
      <c r="A134" s="4"/>
      <c r="C134" s="38"/>
      <c r="D134" s="39"/>
      <c r="E134" s="39"/>
      <c r="F134" s="39"/>
      <c r="G134" s="39"/>
    </row>
    <row r="135" spans="1:7">
      <c r="A135" s="4"/>
      <c r="C135" s="38"/>
      <c r="D135" s="39"/>
      <c r="E135" s="39"/>
      <c r="F135" s="39"/>
      <c r="G135" s="39"/>
    </row>
    <row r="136" spans="1:7">
      <c r="A136" s="4"/>
      <c r="C136" s="38"/>
      <c r="D136" s="39"/>
      <c r="E136" s="39"/>
      <c r="F136" s="39"/>
      <c r="G136" s="39"/>
    </row>
    <row r="137" spans="1:7">
      <c r="A137" s="4"/>
      <c r="C137" s="38"/>
      <c r="D137" s="39"/>
      <c r="E137" s="39"/>
      <c r="F137" s="39"/>
      <c r="G137" s="39"/>
    </row>
    <row r="138" spans="1:7">
      <c r="A138" s="4"/>
      <c r="C138" s="38"/>
      <c r="D138" s="39"/>
      <c r="E138" s="39"/>
      <c r="F138" s="39"/>
      <c r="G138" s="39"/>
    </row>
    <row r="139" spans="1:7">
      <c r="A139" s="4"/>
      <c r="C139" s="38"/>
      <c r="D139" s="39"/>
      <c r="E139" s="39"/>
      <c r="F139" s="39"/>
      <c r="G139" s="39"/>
    </row>
    <row r="140" spans="1:7">
      <c r="A140" s="4"/>
      <c r="C140" s="38"/>
      <c r="D140" s="39"/>
      <c r="E140" s="39"/>
      <c r="F140" s="39"/>
      <c r="G140" s="39"/>
    </row>
    <row r="141" spans="1:7">
      <c r="A141" s="4"/>
      <c r="C141" s="38"/>
      <c r="D141" s="39"/>
      <c r="E141" s="39"/>
      <c r="F141" s="39"/>
      <c r="G141" s="39"/>
    </row>
    <row r="142" spans="1:7">
      <c r="A142" s="4"/>
      <c r="C142" s="38"/>
      <c r="D142" s="39"/>
      <c r="E142" s="39"/>
      <c r="F142" s="39"/>
      <c r="G142" s="39"/>
    </row>
    <row r="143" spans="1:7">
      <c r="A143" s="4"/>
      <c r="C143" s="38"/>
      <c r="D143" s="39"/>
      <c r="E143" s="39"/>
      <c r="F143" s="39"/>
      <c r="G143" s="39"/>
    </row>
    <row r="144" spans="1:7">
      <c r="A144" s="4"/>
      <c r="C144" s="38"/>
      <c r="D144" s="39"/>
      <c r="E144" s="39"/>
      <c r="F144" s="39"/>
      <c r="G144" s="39"/>
    </row>
    <row r="145" spans="1:7">
      <c r="A145" s="4"/>
      <c r="C145" s="38"/>
      <c r="D145" s="39"/>
      <c r="E145" s="39"/>
      <c r="F145" s="39"/>
      <c r="G145" s="39"/>
    </row>
    <row r="146" spans="1:7">
      <c r="A146" s="4"/>
      <c r="C146" s="38"/>
      <c r="D146" s="39"/>
      <c r="E146" s="39"/>
      <c r="F146" s="39"/>
      <c r="G146" s="39"/>
    </row>
    <row r="147" spans="1:7">
      <c r="A147" s="4"/>
      <c r="C147" s="38"/>
      <c r="D147" s="39"/>
      <c r="E147" s="39"/>
      <c r="F147" s="39"/>
      <c r="G147" s="39"/>
    </row>
    <row r="148" spans="1:7">
      <c r="A148" s="4"/>
      <c r="C148" s="38"/>
      <c r="D148" s="39"/>
      <c r="E148" s="39"/>
      <c r="F148" s="39"/>
      <c r="G148" s="39"/>
    </row>
    <row r="149" spans="1:7">
      <c r="A149" s="4"/>
      <c r="C149" s="38"/>
      <c r="D149" s="39"/>
      <c r="E149" s="39"/>
      <c r="F149" s="39"/>
      <c r="G149" s="39"/>
    </row>
    <row r="150" spans="1:7">
      <c r="A150" s="4"/>
      <c r="C150" s="38"/>
      <c r="D150" s="39"/>
      <c r="E150" s="39"/>
      <c r="F150" s="39"/>
      <c r="G150" s="39"/>
    </row>
    <row r="151" spans="1:7">
      <c r="A151" s="4"/>
      <c r="C151" s="38"/>
      <c r="D151" s="39"/>
      <c r="E151" s="39"/>
      <c r="F151" s="39"/>
      <c r="G151" s="39"/>
    </row>
    <row r="152" spans="1:7">
      <c r="A152" s="4"/>
      <c r="C152" s="38"/>
      <c r="D152" s="39"/>
      <c r="E152" s="39"/>
      <c r="F152" s="39"/>
      <c r="G152" s="39"/>
    </row>
    <row r="153" spans="1:7">
      <c r="A153" s="4"/>
      <c r="C153" s="38"/>
      <c r="D153" s="39"/>
      <c r="E153" s="39"/>
      <c r="F153" s="39"/>
      <c r="G153" s="39"/>
    </row>
    <row r="154" spans="1:7">
      <c r="A154" s="4"/>
      <c r="C154" s="38"/>
      <c r="D154" s="39"/>
      <c r="E154" s="39"/>
      <c r="F154" s="39"/>
      <c r="G154" s="39"/>
    </row>
    <row r="155" spans="1:7">
      <c r="A155" s="4"/>
      <c r="C155" s="38"/>
      <c r="D155" s="39"/>
      <c r="E155" s="39"/>
      <c r="F155" s="39"/>
      <c r="G155" s="39"/>
    </row>
    <row r="156" spans="1:7">
      <c r="A156" s="4"/>
      <c r="C156" s="38"/>
      <c r="D156" s="39"/>
      <c r="E156" s="39"/>
      <c r="F156" s="39"/>
      <c r="G156" s="39"/>
    </row>
    <row r="157" spans="1:7">
      <c r="A157" s="45"/>
    </row>
    <row r="158" spans="1:7">
      <c r="A158" s="45"/>
    </row>
    <row r="159" spans="1:7">
      <c r="A159" s="45"/>
    </row>
    <row r="160" spans="1:7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  <row r="183" spans="1:1">
      <c r="A183" s="45"/>
    </row>
    <row r="184" spans="1:1">
      <c r="A184" s="45"/>
    </row>
    <row r="185" spans="1:1">
      <c r="A185" s="45"/>
    </row>
    <row r="186" spans="1:1">
      <c r="A186" s="45"/>
    </row>
    <row r="187" spans="1:1">
      <c r="A187" s="45"/>
    </row>
    <row r="188" spans="1:1">
      <c r="A188" s="45"/>
    </row>
    <row r="189" spans="1:1">
      <c r="A189" s="45"/>
    </row>
    <row r="190" spans="1:1">
      <c r="A190" s="45"/>
    </row>
    <row r="191" spans="1:1">
      <c r="A191" s="45"/>
    </row>
    <row r="192" spans="1:1">
      <c r="A192" s="45"/>
    </row>
    <row r="193" spans="1:1">
      <c r="A193" s="45"/>
    </row>
    <row r="194" spans="1:1">
      <c r="A194" s="45"/>
    </row>
    <row r="195" spans="1:1">
      <c r="A195" s="45"/>
    </row>
    <row r="196" spans="1:1">
      <c r="A196" s="45"/>
    </row>
    <row r="197" spans="1:1">
      <c r="A197" s="45"/>
    </row>
    <row r="198" spans="1:1">
      <c r="A198" s="45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  <row r="321" spans="1:1">
      <c r="A321" s="45"/>
    </row>
    <row r="322" spans="1:1">
      <c r="A322" s="45"/>
    </row>
    <row r="323" spans="1:1">
      <c r="A323" s="45"/>
    </row>
  </sheetData>
  <mergeCells count="42">
    <mergeCell ref="A96:G96"/>
    <mergeCell ref="A35:G35"/>
    <mergeCell ref="A86:G86"/>
    <mergeCell ref="A36:G36"/>
    <mergeCell ref="A79:G79"/>
    <mergeCell ref="C116:D116"/>
    <mergeCell ref="F116:G116"/>
    <mergeCell ref="C112:D112"/>
    <mergeCell ref="F112:G112"/>
    <mergeCell ref="C113:D113"/>
    <mergeCell ref="F113:G113"/>
    <mergeCell ref="C115:D115"/>
    <mergeCell ref="F115:G115"/>
    <mergeCell ref="B25:D25"/>
    <mergeCell ref="B24:D24"/>
    <mergeCell ref="B22:D22"/>
    <mergeCell ref="B19:D19"/>
    <mergeCell ref="A23:E23"/>
    <mergeCell ref="E21:F21"/>
    <mergeCell ref="E20:F20"/>
    <mergeCell ref="B21:D21"/>
    <mergeCell ref="B20:D20"/>
    <mergeCell ref="E9:G9"/>
    <mergeCell ref="E8:G8"/>
    <mergeCell ref="A27:G27"/>
    <mergeCell ref="B32:B33"/>
    <mergeCell ref="A28:G28"/>
    <mergeCell ref="A30:G30"/>
    <mergeCell ref="E32:G32"/>
    <mergeCell ref="A29:G29"/>
    <mergeCell ref="C32:D32"/>
    <mergeCell ref="A32:A33"/>
    <mergeCell ref="E7:G7"/>
    <mergeCell ref="E6:G6"/>
    <mergeCell ref="B18:D18"/>
    <mergeCell ref="B17:D17"/>
    <mergeCell ref="B15:D15"/>
    <mergeCell ref="H6:I6"/>
    <mergeCell ref="F13:G13"/>
    <mergeCell ref="A14:E14"/>
    <mergeCell ref="B13:D13"/>
    <mergeCell ref="A16:E16"/>
  </mergeCells>
  <phoneticPr fontId="3" type="noConversion"/>
  <pageMargins left="0.98425196850393704" right="0.19685039370078741" top="0.31496062992125984" bottom="7.874015748031496E-2" header="0.39370078740157483" footer="0.31496062992125984"/>
  <pageSetup paperSize="9" scale="50" orientation="landscape" r:id="rId1"/>
  <headerFooter alignWithMargins="0"/>
  <rowBreaks count="2" manualBreakCount="2">
    <brk id="47" max="6" man="1"/>
    <brk id="8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Звіт Фін план</vt:lpstr>
      <vt:lpstr>Лист1</vt:lpstr>
      <vt:lpstr>'Звіт Фін план'!Заголовки_для_печати</vt:lpstr>
      <vt:lpstr>'Звіт Фін план'!Область_печати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911</cp:lastModifiedBy>
  <cp:lastPrinted>2021-08-13T06:02:28Z</cp:lastPrinted>
  <dcterms:created xsi:type="dcterms:W3CDTF">2003-03-13T16:00:22Z</dcterms:created>
  <dcterms:modified xsi:type="dcterms:W3CDTF">2022-02-02T07:59:14Z</dcterms:modified>
</cp:coreProperties>
</file>